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630" windowWidth="19035" windowHeight="718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I89" i="1"/>
  <c r="L87" l="1"/>
  <c r="L85"/>
  <c r="L83"/>
  <c r="L82"/>
  <c r="L79"/>
  <c r="L75"/>
  <c r="L74"/>
  <c r="L71"/>
  <c r="L67"/>
  <c r="L66"/>
  <c r="L64"/>
  <c r="L60"/>
  <c r="L59"/>
  <c r="L56"/>
  <c r="L52"/>
  <c r="L51"/>
  <c r="L48"/>
  <c r="L44"/>
  <c r="L43"/>
  <c r="L40"/>
  <c r="L36"/>
  <c r="L35"/>
  <c r="L32"/>
  <c r="L28"/>
  <c r="L27"/>
  <c r="L24"/>
  <c r="L20"/>
  <c r="L19"/>
  <c r="L16"/>
  <c r="L12"/>
  <c r="L11"/>
  <c r="L8"/>
  <c r="L4"/>
  <c r="L3"/>
  <c r="L88"/>
  <c r="L86"/>
  <c r="L84"/>
  <c r="L81"/>
  <c r="L80"/>
  <c r="L78"/>
  <c r="L77"/>
  <c r="L76"/>
  <c r="L73"/>
  <c r="L72"/>
  <c r="L70"/>
  <c r="L69"/>
  <c r="L68"/>
  <c r="L65"/>
  <c r="L63"/>
  <c r="L62"/>
  <c r="L61"/>
  <c r="L58"/>
  <c r="L57"/>
  <c r="L55"/>
  <c r="L54"/>
  <c r="L53"/>
  <c r="L50"/>
  <c r="L49"/>
  <c r="L47"/>
  <c r="L46"/>
  <c r="L45"/>
  <c r="L42"/>
  <c r="L41"/>
  <c r="L39"/>
  <c r="L38"/>
  <c r="L37"/>
  <c r="L34"/>
  <c r="L33"/>
  <c r="L31"/>
  <c r="L30"/>
  <c r="L29"/>
  <c r="L26"/>
  <c r="L25"/>
  <c r="L23"/>
  <c r="L22"/>
  <c r="L21"/>
  <c r="L18"/>
  <c r="L17"/>
  <c r="L15"/>
  <c r="L14"/>
  <c r="L13"/>
  <c r="L10"/>
  <c r="L9"/>
  <c r="L7"/>
  <c r="L6"/>
  <c r="L5"/>
  <c r="L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2"/>
  <c r="G2"/>
  <c r="I2" s="1"/>
  <c r="G3"/>
  <c r="I3" s="1"/>
  <c r="G4"/>
  <c r="I4" s="1"/>
  <c r="G5"/>
  <c r="I5" s="1"/>
  <c r="G6"/>
  <c r="I6" s="1"/>
  <c r="G7"/>
  <c r="I7" s="1"/>
  <c r="G8"/>
  <c r="I8" s="1"/>
  <c r="G9"/>
  <c r="I9" s="1"/>
  <c r="G10"/>
  <c r="I10" s="1"/>
  <c r="G11"/>
  <c r="I11" s="1"/>
  <c r="G12"/>
  <c r="I12" s="1"/>
  <c r="G13"/>
  <c r="I13" s="1"/>
  <c r="G14"/>
  <c r="I14" s="1"/>
  <c r="G15"/>
  <c r="I15" s="1"/>
  <c r="G16"/>
  <c r="I16" s="1"/>
  <c r="G17"/>
  <c r="I17" s="1"/>
  <c r="G18"/>
  <c r="I18" s="1"/>
  <c r="G19"/>
  <c r="I19" s="1"/>
  <c r="G20"/>
  <c r="I20" s="1"/>
  <c r="G21"/>
  <c r="I21" s="1"/>
  <c r="G22"/>
  <c r="I22" s="1"/>
  <c r="G23"/>
  <c r="I23" s="1"/>
  <c r="G25"/>
  <c r="I25" s="1"/>
  <c r="G27"/>
  <c r="I27" s="1"/>
  <c r="G28"/>
  <c r="I28" s="1"/>
  <c r="G29"/>
  <c r="I29" s="1"/>
  <c r="G30"/>
  <c r="I30" s="1"/>
  <c r="G31"/>
  <c r="I31" s="1"/>
  <c r="G32"/>
  <c r="I32" s="1"/>
  <c r="G33"/>
  <c r="I33" s="1"/>
  <c r="G34"/>
  <c r="I34" s="1"/>
  <c r="G35"/>
  <c r="I35" s="1"/>
  <c r="G36"/>
  <c r="I36" s="1"/>
  <c r="G37"/>
  <c r="I37" s="1"/>
  <c r="G38"/>
  <c r="I38" s="1"/>
  <c r="G39"/>
  <c r="I39" s="1"/>
  <c r="G40"/>
  <c r="I40" s="1"/>
  <c r="G41"/>
  <c r="I41" s="1"/>
  <c r="G42"/>
  <c r="I42" s="1"/>
  <c r="G43"/>
  <c r="I43" s="1"/>
  <c r="G44"/>
  <c r="I44" s="1"/>
  <c r="G45"/>
  <c r="I45" s="1"/>
  <c r="G46"/>
  <c r="I46" s="1"/>
  <c r="G47"/>
  <c r="I47" s="1"/>
  <c r="G48"/>
  <c r="I48" s="1"/>
  <c r="G49"/>
  <c r="I49" s="1"/>
  <c r="G50"/>
  <c r="I50" s="1"/>
  <c r="G51"/>
  <c r="I51" s="1"/>
  <c r="G52"/>
  <c r="I52" s="1"/>
  <c r="G53"/>
  <c r="I53" s="1"/>
  <c r="G54"/>
  <c r="I54" s="1"/>
  <c r="G55"/>
  <c r="I55" s="1"/>
  <c r="G56"/>
  <c r="I56" s="1"/>
  <c r="G57"/>
  <c r="I57" s="1"/>
  <c r="G58"/>
  <c r="I58" s="1"/>
  <c r="G59"/>
  <c r="I59" s="1"/>
  <c r="G60"/>
  <c r="I60" s="1"/>
  <c r="G61"/>
  <c r="I61" s="1"/>
  <c r="G62"/>
  <c r="I62" s="1"/>
  <c r="G63"/>
  <c r="I63" s="1"/>
  <c r="G64"/>
  <c r="I64" s="1"/>
  <c r="G65"/>
  <c r="I65" s="1"/>
  <c r="G66"/>
  <c r="I66" s="1"/>
  <c r="G67"/>
  <c r="I67" s="1"/>
  <c r="G68"/>
  <c r="I68" s="1"/>
  <c r="G69"/>
  <c r="I69" s="1"/>
  <c r="G70"/>
  <c r="I70" s="1"/>
  <c r="G71"/>
  <c r="I71" s="1"/>
  <c r="G72"/>
  <c r="I72" s="1"/>
  <c r="G73"/>
  <c r="I73" s="1"/>
  <c r="G74"/>
  <c r="I74" s="1"/>
  <c r="G75"/>
  <c r="I75" s="1"/>
  <c r="G76"/>
  <c r="I76" s="1"/>
  <c r="G77"/>
  <c r="I77" s="1"/>
  <c r="G78"/>
  <c r="I78" s="1"/>
  <c r="G79"/>
  <c r="I79" s="1"/>
  <c r="G80"/>
  <c r="I80" s="1"/>
  <c r="G81"/>
  <c r="I81" s="1"/>
  <c r="G82"/>
  <c r="I82" s="1"/>
  <c r="G83"/>
  <c r="I83" s="1"/>
  <c r="G84"/>
  <c r="I84" s="1"/>
  <c r="G87"/>
  <c r="I87" s="1"/>
  <c r="G88"/>
  <c r="I88" s="1"/>
  <c r="G24"/>
  <c r="I24" s="1"/>
  <c r="G26"/>
  <c r="I26" s="1"/>
  <c r="G85"/>
  <c r="I85" s="1"/>
  <c r="G86"/>
  <c r="I86" s="1"/>
  <c r="I91" l="1"/>
  <c r="I92" s="1"/>
  <c r="L89"/>
  <c r="L91" s="1"/>
  <c r="L93" s="1"/>
  <c r="L92" l="1"/>
  <c r="I93"/>
</calcChain>
</file>

<file path=xl/sharedStrings.xml><?xml version="1.0" encoding="utf-8"?>
<sst xmlns="http://schemas.openxmlformats.org/spreadsheetml/2006/main" count="368" uniqueCount="229">
  <si>
    <t>MATERIAL  SAP</t>
  </si>
  <si>
    <t>DESCRIPCION ARTICULO MUTUA MONTAÑESA</t>
  </si>
  <si>
    <t>EQUIVALENCIA GRUPO ORDEN SND/44/2022 ( actualiza Anexo VI RD 1030/2006)</t>
  </si>
  <si>
    <t>EQUIVALENCIA SUBGRUPO ORDEN SND/44/2022 ( actualiza Anexo VI RD 1030/2006)</t>
  </si>
  <si>
    <t>PRECIO MAX SIN IMPUESTOS</t>
  </si>
  <si>
    <t>ortesis plantar a medida eva R2</t>
  </si>
  <si>
    <t xml:space="preserve"> 06 12 Ortesis de miembro inferior</t>
  </si>
  <si>
    <t>06 12 06 Ortesis de tobillo y pie (tibiales)</t>
  </si>
  <si>
    <t>cojin de gel</t>
  </si>
  <si>
    <t>04 33 Productos de apoyo para la prevención de las úlceras por presión (Productos antidecúbitos)</t>
  </si>
  <si>
    <t>COJIN de aire preventivo de escaras ref. 02/638'43</t>
  </si>
  <si>
    <t>Cojín antiescaras herradura</t>
  </si>
  <si>
    <t>media de compresion color</t>
  </si>
  <si>
    <t>04 90 Complementos para las prendas de compresión</t>
  </si>
  <si>
    <t>EPC 020E Funda de protección para la pierna para uso con prendas autoajustables de compresión.</t>
  </si>
  <si>
    <t>Hombrera elástica funcional</t>
  </si>
  <si>
    <t>EPC 020D Funda de protección para el brazo para uso con prendas autoajustables de compresión.</t>
  </si>
  <si>
    <t>Muslera elástica de contención</t>
  </si>
  <si>
    <t>Muslera ref. TP-4500</t>
  </si>
  <si>
    <t>ZAPATO PARA PLANTILLAS</t>
  </si>
  <si>
    <t>06 12 Ortesis de miembro inferior</t>
  </si>
  <si>
    <t>06 33 90 Calzados ortopédicos para grandes deformidades</t>
  </si>
  <si>
    <t>REINTEGRO GASTOS ORTESIS TIBIAL, ANTIEQUINO,ARREGLO SILLA</t>
  </si>
  <si>
    <t>Afo antiequino</t>
  </si>
  <si>
    <t>Ortesis antiequino carbono con accesorios de posicionamiento</t>
  </si>
  <si>
    <t>Ortesis para deformidad cuello de cisne a medida</t>
  </si>
  <si>
    <t>PROTESIS PARA DEDOS EN SILICONA DE MANO</t>
  </si>
  <si>
    <t>06 18 Prótesis de miembro superior</t>
  </si>
  <si>
    <t>06 18 03 Prótesis parciales de mano, incluyendo las prótesis de dedo.</t>
  </si>
  <si>
    <t>EPITESIS DE MANO EN ELASTOMERO. Aprobada en CSP CENTRAL
DE SILICONA DE ALTO GRADO DE PUREZA HTV,</t>
  </si>
  <si>
    <t>Epitesis dedo silicona</t>
  </si>
  <si>
    <t>Mano mioeléctica</t>
  </si>
  <si>
    <t>PSN 020B Prótesis mioeléctrica de desarticulación de muñeca, a medida, con encaje supracondilar exterior rígido de antebrazo (Prescribir además un encaje interior y/o vaina, electrodos, baterías, un cargador, un terminal a elección y, si lo precisa, caja de conexión para alojamiento de la batería y un guante).</t>
  </si>
  <si>
    <t>Prótesis mioeléctrica de antebrazo con mano eléctrica</t>
  </si>
  <si>
    <t>PSA 020B Prótesis mioeléctrica transradial, a medida, con encaje supracondilar exterior rígido y estructura exoesquelética (Prescribir además un encaje interior y/o vaina, electrodos, baterías, un cargador, una articulación de muñeca, un terminal a elección y, si lo precisa, caja de conexión para alojamiento de la batería y un guante).</t>
  </si>
  <si>
    <t>Prótesis mioeléctrica transhumeral con articulación eléctrica de codo o similar, mano con unidad de giro y guante cosmético</t>
  </si>
  <si>
    <t>06 18 15 Prótesis transhumeral (por encima del codo).</t>
  </si>
  <si>
    <t>Prótesis MS episesis de dos dedos, cosmética con fijación transmetacarpiana</t>
  </si>
  <si>
    <t>Encaje blando para dedo izquierdo amputado</t>
  </si>
  <si>
    <t>06 24 Prótesis del miembro inferior</t>
  </si>
  <si>
    <t>Pie carbono + cosmética</t>
  </si>
  <si>
    <t>Protector dedo silicona</t>
  </si>
  <si>
    <t>Prótesis chopart silicona con plantilla de carbono</t>
  </si>
  <si>
    <t>Prótesis para amputación transfemoral estructura endoesquelética encaje para liner, rodilla  y pie</t>
  </si>
  <si>
    <t>06 24 15 Prótesis transfemorales (por encima de la rodilla).</t>
  </si>
  <si>
    <t xml:space="preserve">Prótesis para amputación transfemoral estructura endoesquelética encaje para liner, rodilla pie </t>
  </si>
  <si>
    <t>Prótesis tibial PTS con pie, estructura de titaneo y encaje de carbono</t>
  </si>
  <si>
    <t>06 24 09 Prótesis transtibiales (por debajo de la rodilla).</t>
  </si>
  <si>
    <t>Cinturón suspensión femoral ref. 5501</t>
  </si>
  <si>
    <t>Funda para prótesis</t>
  </si>
  <si>
    <t>PROTESIS MII AMPUTACION TRANSTIBIAL: Media estética prótesis transtibial</t>
  </si>
  <si>
    <t>RENOVACION PROTESIS: media estetica femoral</t>
  </si>
  <si>
    <t>RENOVACION PROTESIS TIBIAL: kit valvula</t>
  </si>
  <si>
    <t>Renovacion en protesis transfemoral:rodillera suspension</t>
  </si>
  <si>
    <t>RENOVACION PROTESIS TIBIAL: membrana</t>
  </si>
  <si>
    <t>06 24 99 Componentes generales de prótesis de miembro inferior.</t>
  </si>
  <si>
    <t xml:space="preserve">Funda cosmética para ref. C130, </t>
  </si>
  <si>
    <t>CONSULTA, ORTOSIS DE SILOCNA PODOLOGICA GRANDE, SOPORTES PLANTARES COMPLEJOS</t>
  </si>
  <si>
    <t>06 24 03 Prótesis parciales de pie, incluyendo prótesis de dedos.</t>
  </si>
  <si>
    <t>Cinturón pélvico neopreno elástico</t>
  </si>
  <si>
    <t>RENOVACION PROTESIS TIBIAL: Encaje interno en termoplástico blando o semigoma para prótesis transtibial.</t>
  </si>
  <si>
    <t>RENOVACION PROTESIS: funda estetica femoral</t>
  </si>
  <si>
    <t>SILICONA TPE BALANCE EXTRA LARGA</t>
  </si>
  <si>
    <t>RENOVACION PROTESIS: cosmetica de pie</t>
  </si>
  <si>
    <t xml:space="preserve">Renovacion en protesis transfemoral:pie de art. E impulsion mediante sistema elastico interno. </t>
  </si>
  <si>
    <t>06 24 27 Pies protésicos.</t>
  </si>
  <si>
    <t>PROTESIS MII AMPUTACION TRANSTIBIAL:Encaje de suspensión en silicona</t>
  </si>
  <si>
    <t xml:space="preserve">RENOVACION PROTESIS: encaje silicona </t>
  </si>
  <si>
    <t>ENCAJE SILICONA</t>
  </si>
  <si>
    <t xml:space="preserve">Encaje de suspensión en silicona ESPECIAL DIABETICOS, </t>
  </si>
  <si>
    <t>PROTESIS MII AMPUTACION TRANSTIBIAL: Estructura endoesquelética transtibial</t>
  </si>
  <si>
    <t>Renovacion en protesis femoral Estructura endoesqueletica protesis transfemoral</t>
  </si>
  <si>
    <t>PROTESIS MII AMPUTACION TRANSTIBIAL: encaje PTB, alineación</t>
  </si>
  <si>
    <t>RENOVACION PROTESIS TIBIAL: encaje rigido</t>
  </si>
  <si>
    <t>cambio encaje</t>
  </si>
  <si>
    <t>PROTESIS TIBIAL:  ENCAJE PTB, alinacion tibial, lanzadera</t>
  </si>
  <si>
    <t xml:space="preserve">Encaje cuadrangular ISNY, </t>
  </si>
  <si>
    <t>RENOVACION PROTESIS: rodilla ref. 3r80</t>
  </si>
  <si>
    <t>Lente de contacto cosmética para
aniridia post-traumática</t>
  </si>
  <si>
    <t>06 30 Prótesis distintas a las prótesis de miembros</t>
  </si>
  <si>
    <t>06 30 30 Prótesis de restauración facial, incluyendo las de nariz y/o los pabellones auriculares y/o globos oculares en casos de traumatismo, enfermedad o malformación congénita.</t>
  </si>
  <si>
    <t>PAR DE ZAPATOS A MEDIDA</t>
  </si>
  <si>
    <t>06 33 Calzados ortopédicos</t>
  </si>
  <si>
    <t>Calzado caballero para plantillas</t>
  </si>
  <si>
    <t>Calzado señora para plantillas</t>
  </si>
  <si>
    <t>Plantilla alza</t>
  </si>
  <si>
    <t>Plantillas a medida</t>
  </si>
  <si>
    <t>Plantillas blandas o descarga total (par)</t>
  </si>
  <si>
    <t>Plantillas para el tratamiento de las patologías producidas por alteraciones de la estática (par)</t>
  </si>
  <si>
    <t>Baston alumnio especial p/corte (par)</t>
  </si>
  <si>
    <t>12 03 Productos de apoyo para caminar manejados por un brazo</t>
  </si>
  <si>
    <t xml:space="preserve">12 03 09 Muletas de codo con soporte en antebrazo </t>
  </si>
  <si>
    <t>SILLA DE RUEDAS MANUAL EN ALUMINIO</t>
  </si>
  <si>
    <t>12 22 Sillas de ruedas</t>
  </si>
  <si>
    <t>12 22 00 Sillas de ruedas manuales para personas con patologías o discapacidades que les impidan la marcha funcional de forma permanente.</t>
  </si>
  <si>
    <t xml:space="preserve">Silla alumino </t>
  </si>
  <si>
    <t>Silla ruedas ligera</t>
  </si>
  <si>
    <t xml:space="preserve">Silla ultraligera </t>
  </si>
  <si>
    <t>13 22 00 Sillas de ruedas manuales para personas con patologías o discapacidades que les impidan la marcha funcional de forma permanente.</t>
  </si>
  <si>
    <t>CUBIERTA silla ruedas</t>
  </si>
  <si>
    <t>12 24 Accesorios para sillas de ruedas para personas con patologías o discapacidades que les impidan la marcha funcional de forma permanente</t>
  </si>
  <si>
    <t>12 24 Accesorios para sillas de ruedas para personas con patologías o discapacidades que les impidan la marcha funcional de forma permanente-cubiertas</t>
  </si>
  <si>
    <t xml:space="preserve">CAMARA TRASERA DE SILLA RUEDAS ELECTRICA </t>
  </si>
  <si>
    <t>CINCHA RESPALDO 10CM silla ruedas ligera,</t>
  </si>
  <si>
    <t>12 24 89. Otros accesorios para sillas de ruedas</t>
  </si>
  <si>
    <t>Cubiertas silla de ruedas</t>
  </si>
  <si>
    <t>bateriaSILLA DE RUEDAS ELECT.PLEGABLE</t>
  </si>
  <si>
    <t>12 24 24. Baterías</t>
  </si>
  <si>
    <t>hora de mano de obra, ref. mx2- kit de rodillos</t>
  </si>
  <si>
    <t>Motor handbike eléctrica con ref. 19197 + Mano de obra: mantenimiento, reparación.</t>
  </si>
  <si>
    <t xml:space="preserve">respaldo silla ruedas </t>
  </si>
  <si>
    <t>12 24 90 Recambios y componentes para sillas de ruedas.</t>
  </si>
  <si>
    <t>Accesorio: respaldo eléctrico silla ruedas</t>
  </si>
  <si>
    <t>Accesorio: Silla plataforma reposapiés</t>
  </si>
  <si>
    <t>Accesorio: Silla  ruedas delanteras</t>
  </si>
  <si>
    <t>Accesorio: Silla ruedas traseras</t>
  </si>
  <si>
    <t>Silla de ruedas</t>
  </si>
  <si>
    <t>14 23 Sillas de ruedas motorizadas</t>
  </si>
  <si>
    <t>12 23 06 Sillas de ruedas de propulsión eléctrica y dirección eléctrica para personas con limitaciones funcionales graves del aparato locomotor</t>
  </si>
  <si>
    <t xml:space="preserve">SILLA DE RUEDAS ELECT.PLEGABLE </t>
  </si>
  <si>
    <t xml:space="preserve">Motor handbike eléctrica </t>
  </si>
  <si>
    <t>14 23 Sillas de ruedas motorizadas, aprobado CSP CENTRAL</t>
  </si>
  <si>
    <t>encaje paciente transhumeral - C1300510525</t>
  </si>
  <si>
    <t>06 18 21 Prótesis de amputación del cuarto superior (interescapulotorácicas) (PACS).</t>
  </si>
  <si>
    <t xml:space="preserve">PROTESIS TRANSTIBIAL C1300608916 </t>
  </si>
  <si>
    <t>PRESUPUESTO PROTESIS TRANSFEMORAL ELECTRONICA GALA CUADRADO</t>
  </si>
  <si>
    <t>IVA 10%</t>
  </si>
  <si>
    <t>SUMA TOTAL (SIN IMPUESTOS)</t>
  </si>
  <si>
    <t>NO INCLUIDO</t>
  </si>
  <si>
    <t>UNIDADES ESTIMADAS</t>
  </si>
  <si>
    <t>PRESUPUESTO 1 AÑO</t>
  </si>
  <si>
    <t>PRESUPUESTO 4 AÑOS</t>
  </si>
  <si>
    <t>PRESUPUESTO + IVA</t>
  </si>
  <si>
    <t>OFERTA TOTAL 1 AÑO (SIN IMPUESTOS)</t>
  </si>
  <si>
    <t>IVA</t>
  </si>
  <si>
    <t>PRECIO MAX CON IMPUESTOS (EN AMARILLO EL PRECIO FUERA DEL BOE)</t>
  </si>
  <si>
    <t>PRECIO MAXIMO OFERTADO SIN IVA</t>
  </si>
  <si>
    <t>S4802-01</t>
  </si>
  <si>
    <t>S4802-02</t>
  </si>
  <si>
    <t>S4802-03</t>
  </si>
  <si>
    <t>S4802-04</t>
  </si>
  <si>
    <t>S4802-05</t>
  </si>
  <si>
    <t>S4802-06</t>
  </si>
  <si>
    <t>S4802-07</t>
  </si>
  <si>
    <t>S4802-08</t>
  </si>
  <si>
    <t>S4802-09</t>
  </si>
  <si>
    <t>S4802-10</t>
  </si>
  <si>
    <t>S4802-11</t>
  </si>
  <si>
    <t>S4802-12</t>
  </si>
  <si>
    <t>S4802-13</t>
  </si>
  <si>
    <t>S4802-14</t>
  </si>
  <si>
    <t>S4802-15</t>
  </si>
  <si>
    <t>S4802-16</t>
  </si>
  <si>
    <t>S4802-17</t>
  </si>
  <si>
    <t>S4802-18</t>
  </si>
  <si>
    <t>S4802-19</t>
  </si>
  <si>
    <t>S4802-20</t>
  </si>
  <si>
    <t>S4802-21</t>
  </si>
  <si>
    <t>S4802-22</t>
  </si>
  <si>
    <t>S4802-23</t>
  </si>
  <si>
    <t>S4802-24</t>
  </si>
  <si>
    <t>S4802-25</t>
  </si>
  <si>
    <t>S4802-26</t>
  </si>
  <si>
    <t>S4802-27</t>
  </si>
  <si>
    <t>S4802-28</t>
  </si>
  <si>
    <t>S4802-29</t>
  </si>
  <si>
    <t>S4802-30</t>
  </si>
  <si>
    <t>S4802-31</t>
  </si>
  <si>
    <t>S4802-32</t>
  </si>
  <si>
    <t>S4802-33</t>
  </si>
  <si>
    <t>S4802-34</t>
  </si>
  <si>
    <t>S4802-35</t>
  </si>
  <si>
    <t>S4802-36</t>
  </si>
  <si>
    <t>S4802-37</t>
  </si>
  <si>
    <t>S4802-38</t>
  </si>
  <si>
    <t>S4802-39</t>
  </si>
  <si>
    <t>S4802-40</t>
  </si>
  <si>
    <t>S4802-41</t>
  </si>
  <si>
    <t>S4802-42</t>
  </si>
  <si>
    <t>S4802-43</t>
  </si>
  <si>
    <t>S4802-44</t>
  </si>
  <si>
    <t>S4802-45</t>
  </si>
  <si>
    <t>S4802-46</t>
  </si>
  <si>
    <t>S4802-47</t>
  </si>
  <si>
    <t>S4802-48</t>
  </si>
  <si>
    <t>S4802-49</t>
  </si>
  <si>
    <t>S4802-50</t>
  </si>
  <si>
    <t>S4802-51</t>
  </si>
  <si>
    <t>S4802-52</t>
  </si>
  <si>
    <t>S4802-53</t>
  </si>
  <si>
    <t>S4802-54</t>
  </si>
  <si>
    <t>S4802-55</t>
  </si>
  <si>
    <t>S4802-56</t>
  </si>
  <si>
    <t>S4802-57</t>
  </si>
  <si>
    <t>S4802-58</t>
  </si>
  <si>
    <t>S4802-59</t>
  </si>
  <si>
    <t>S4802-60</t>
  </si>
  <si>
    <t>S4802-61</t>
  </si>
  <si>
    <t>S4802-62</t>
  </si>
  <si>
    <t>S4802-63</t>
  </si>
  <si>
    <t>S4802-64</t>
  </si>
  <si>
    <t>S4802-65</t>
  </si>
  <si>
    <t>S4802-66</t>
  </si>
  <si>
    <t>S4802-67</t>
  </si>
  <si>
    <t>S4802-68</t>
  </si>
  <si>
    <t>S4802-69</t>
  </si>
  <si>
    <t>S4802-70</t>
  </si>
  <si>
    <t>S4802-71</t>
  </si>
  <si>
    <t>S4802-72</t>
  </si>
  <si>
    <t>S4802-73</t>
  </si>
  <si>
    <t>S4802-74</t>
  </si>
  <si>
    <t>S4802-75</t>
  </si>
  <si>
    <t>S4802-76</t>
  </si>
  <si>
    <t>S4802-77</t>
  </si>
  <si>
    <t>S4802-78</t>
  </si>
  <si>
    <t>S4802-79</t>
  </si>
  <si>
    <t>S4802-80</t>
  </si>
  <si>
    <t>S4802-81</t>
  </si>
  <si>
    <t>S4802-82</t>
  </si>
  <si>
    <t>S4802-83</t>
  </si>
  <si>
    <t>S4802-84</t>
  </si>
  <si>
    <t>S4802-85</t>
  </si>
  <si>
    <t>S4802-86</t>
  </si>
  <si>
    <t>S4802-87</t>
  </si>
  <si>
    <t>OFERTA 1 AÑO sin iva</t>
  </si>
  <si>
    <t>OFERTA 4 AÑOS sin iva</t>
  </si>
  <si>
    <t>OFERTA CON IVA</t>
  </si>
  <si>
    <t>Medias antiembólicas hasta muslo (par). Media antiembólica que previene TVP, reactivando y acelerando la velocidad del flujo sanguíneo y ayuda a reducir el estasis venoso en pacientes con prolongados periodos de inmovilización. Proporciona Presión continua decreciente de distal a proximal, desde 18 mmHg en el nivel “b”, tobillo, hasta 8 mmHg en el nivel “g”, muslo, con una caída de presión del 60%,</t>
  </si>
  <si>
    <t>ORTESIS TIBIAL INMOVILIZADORA DEL TOBILLO A 90º WALKER FIJO ALTO (CUBRE TODA LA LONGITUD DE LA TIBIA) SUELA BALANCÍN ANTIDESLIZANTE, AMPLIAS PLETINAS LATERALES, CUBIERTA TRANSPIRABLE Y BOTÍN ALMOHADILLADO, SISTEMA DE CIERRE MEDIANTE VELCROS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</si>
</sst>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4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8"/>
      <color theme="1"/>
      <name val="Verdana"/>
      <family val="2"/>
    </font>
    <font>
      <sz val="10"/>
      <color indexed="8"/>
      <name val="Arial"/>
      <family val="2"/>
    </font>
    <font>
      <b/>
      <sz val="8"/>
      <color indexed="8"/>
      <name val="Ubuntu"/>
      <family val="2"/>
    </font>
    <font>
      <b/>
      <sz val="8"/>
      <color theme="1"/>
      <name val="Ubuntu"/>
      <family val="2"/>
    </font>
    <font>
      <sz val="8"/>
      <color theme="1"/>
      <name val="Verdana"/>
      <family val="2"/>
    </font>
    <font>
      <sz val="8"/>
      <color indexed="8"/>
      <name val="Ubuntu"/>
      <family val="2"/>
    </font>
    <font>
      <sz val="8"/>
      <color theme="1"/>
      <name val="Arial"/>
      <family val="2"/>
    </font>
    <font>
      <sz val="8"/>
      <color theme="1"/>
      <name val="Ubuntu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0"/>
      </patternFill>
    </fill>
    <fill>
      <patternFill patternType="solid">
        <fgColor rgb="FF92D050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10" fillId="0" borderId="0"/>
    <xf numFmtId="44" fontId="10" fillId="0" borderId="0" applyFont="0" applyFill="0" applyBorder="0" applyAlignment="0" applyProtection="0"/>
    <xf numFmtId="0" fontId="3" fillId="0" borderId="0"/>
  </cellStyleXfs>
  <cellXfs count="53">
    <xf numFmtId="0" fontId="0" fillId="0" borderId="0" xfId="0"/>
    <xf numFmtId="0" fontId="6" fillId="0" borderId="0" xfId="0" applyFont="1" applyAlignment="1">
      <alignment vertical="top" wrapText="1"/>
    </xf>
    <xf numFmtId="4" fontId="6" fillId="0" borderId="0" xfId="0" applyNumberFormat="1" applyFont="1" applyAlignment="1">
      <alignment horizontal="right" vertical="top" wrapText="1"/>
    </xf>
    <xf numFmtId="44" fontId="6" fillId="0" borderId="0" xfId="0" applyNumberFormat="1" applyFont="1" applyAlignment="1">
      <alignment vertical="top" wrapText="1"/>
    </xf>
    <xf numFmtId="44" fontId="6" fillId="0" borderId="1" xfId="2" applyFont="1" applyBorder="1" applyAlignment="1">
      <alignment vertical="top" wrapText="1"/>
    </xf>
    <xf numFmtId="44" fontId="6" fillId="0" borderId="1" xfId="0" applyNumberFormat="1" applyFont="1" applyBorder="1" applyAlignment="1">
      <alignment vertical="top" wrapText="1"/>
    </xf>
    <xf numFmtId="44" fontId="2" fillId="0" borderId="2" xfId="2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4" fillId="3" borderId="1" xfId="3" applyFont="1" applyFill="1" applyBorder="1" applyAlignment="1">
      <alignment vertical="top" wrapText="1"/>
    </xf>
    <xf numFmtId="4" fontId="4" fillId="3" borderId="1" xfId="3" applyNumberFormat="1" applyFont="1" applyFill="1" applyBorder="1" applyAlignment="1">
      <alignment vertical="top" wrapText="1"/>
    </xf>
    <xf numFmtId="0" fontId="5" fillId="4" borderId="1" xfId="0" applyFont="1" applyFill="1" applyBorder="1" applyAlignment="1">
      <alignment vertical="top" wrapText="1"/>
    </xf>
    <xf numFmtId="4" fontId="5" fillId="5" borderId="1" xfId="1" applyNumberFormat="1" applyFont="1" applyFill="1" applyBorder="1" applyAlignment="1">
      <alignment horizontal="right" vertical="top" wrapText="1"/>
    </xf>
    <xf numFmtId="4" fontId="5" fillId="4" borderId="1" xfId="0" applyNumberFormat="1" applyFont="1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44" fontId="9" fillId="0" borderId="1" xfId="2" applyFont="1" applyFill="1" applyBorder="1" applyAlignment="1">
      <alignment horizontal="right" vertical="top"/>
    </xf>
    <xf numFmtId="44" fontId="6" fillId="0" borderId="1" xfId="2" applyFont="1" applyBorder="1" applyAlignment="1">
      <alignment vertical="top"/>
    </xf>
    <xf numFmtId="44" fontId="9" fillId="0" borderId="1" xfId="2" applyFont="1" applyBorder="1" applyAlignment="1">
      <alignment vertical="top"/>
    </xf>
    <xf numFmtId="0" fontId="6" fillId="0" borderId="1" xfId="0" applyFont="1" applyBorder="1" applyAlignment="1">
      <alignment vertical="top"/>
    </xf>
    <xf numFmtId="44" fontId="9" fillId="0" borderId="1" xfId="2" applyFont="1" applyFill="1" applyBorder="1" applyAlignment="1">
      <alignment horizontal="right" vertical="center"/>
    </xf>
    <xf numFmtId="44" fontId="11" fillId="6" borderId="1" xfId="2" applyFont="1" applyFill="1" applyBorder="1" applyAlignment="1">
      <alignment horizontal="right" vertical="top"/>
    </xf>
    <xf numFmtId="44" fontId="9" fillId="6" borderId="1" xfId="2" applyFont="1" applyFill="1" applyBorder="1" applyAlignment="1">
      <alignment horizontal="right" vertical="center"/>
    </xf>
    <xf numFmtId="44" fontId="9" fillId="0" borderId="1" xfId="2" applyFont="1" applyBorder="1" applyAlignment="1">
      <alignment horizontal="right" vertical="top"/>
    </xf>
    <xf numFmtId="44" fontId="6" fillId="6" borderId="1" xfId="2" applyFont="1" applyFill="1" applyBorder="1" applyAlignment="1">
      <alignment horizontal="right" vertical="top"/>
    </xf>
    <xf numFmtId="44" fontId="9" fillId="6" borderId="1" xfId="2" applyFont="1" applyFill="1" applyBorder="1" applyAlignment="1">
      <alignment horizontal="right" vertical="top"/>
    </xf>
    <xf numFmtId="44" fontId="9" fillId="0" borderId="1" xfId="2" applyFont="1" applyFill="1" applyBorder="1" applyAlignment="1">
      <alignment vertical="center"/>
    </xf>
    <xf numFmtId="44" fontId="6" fillId="0" borderId="1" xfId="2" applyFont="1" applyBorder="1" applyAlignment="1">
      <alignment horizontal="right" vertical="top"/>
    </xf>
    <xf numFmtId="44" fontId="2" fillId="0" borderId="1" xfId="2" applyFont="1" applyBorder="1" applyAlignment="1">
      <alignment vertical="top"/>
    </xf>
    <xf numFmtId="44" fontId="2" fillId="0" borderId="1" xfId="2" applyFont="1" applyBorder="1" applyAlignment="1">
      <alignment horizontal="right" vertical="top"/>
    </xf>
    <xf numFmtId="0" fontId="13" fillId="4" borderId="1" xfId="0" applyFont="1" applyFill="1" applyBorder="1"/>
    <xf numFmtId="44" fontId="2" fillId="4" borderId="1" xfId="2" applyFont="1" applyFill="1" applyBorder="1" applyAlignment="1">
      <alignment vertical="top" wrapText="1"/>
    </xf>
    <xf numFmtId="44" fontId="2" fillId="4" borderId="1" xfId="0" applyNumberFormat="1" applyFont="1" applyFill="1" applyBorder="1" applyAlignment="1">
      <alignment vertical="top" wrapText="1"/>
    </xf>
    <xf numFmtId="0" fontId="7" fillId="0" borderId="1" xfId="3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44" fontId="11" fillId="0" borderId="1" xfId="4" applyNumberFormat="1" applyFont="1" applyBorder="1" applyAlignment="1">
      <alignment vertical="top" wrapText="1"/>
    </xf>
    <xf numFmtId="0" fontId="9" fillId="0" borderId="1" xfId="0" applyFont="1" applyBorder="1" applyAlignment="1">
      <alignment vertical="center" wrapText="1"/>
    </xf>
    <xf numFmtId="43" fontId="9" fillId="0" borderId="1" xfId="1" applyFont="1" applyFill="1" applyBorder="1" applyAlignment="1">
      <alignment vertical="center" wrapText="1"/>
    </xf>
    <xf numFmtId="0" fontId="12" fillId="0" borderId="1" xfId="6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44" fontId="5" fillId="0" borderId="1" xfId="2" applyFont="1" applyFill="1" applyBorder="1" applyAlignment="1">
      <alignment horizontal="right" vertical="top"/>
    </xf>
    <xf numFmtId="44" fontId="5" fillId="0" borderId="1" xfId="2" applyFont="1" applyFill="1" applyBorder="1" applyAlignment="1">
      <alignment horizontal="right" vertical="center"/>
    </xf>
    <xf numFmtId="44" fontId="5" fillId="0" borderId="1" xfId="2" applyFont="1" applyBorder="1" applyAlignment="1">
      <alignment horizontal="right" vertical="top"/>
    </xf>
    <xf numFmtId="44" fontId="5" fillId="0" borderId="1" xfId="2" applyFont="1" applyFill="1" applyBorder="1" applyAlignment="1">
      <alignment vertical="center"/>
    </xf>
    <xf numFmtId="0" fontId="0" fillId="0" borderId="1" xfId="0" applyBorder="1"/>
    <xf numFmtId="44" fontId="11" fillId="6" borderId="1" xfId="2" applyFont="1" applyFill="1" applyBorder="1" applyAlignment="1" applyProtection="1">
      <alignment horizontal="right" vertical="top"/>
      <protection locked="0"/>
    </xf>
    <xf numFmtId="44" fontId="9" fillId="6" borderId="1" xfId="2" applyFont="1" applyFill="1" applyBorder="1" applyAlignment="1" applyProtection="1">
      <alignment horizontal="right" vertical="center"/>
      <protection locked="0"/>
    </xf>
    <xf numFmtId="44" fontId="6" fillId="6" borderId="1" xfId="2" applyFont="1" applyFill="1" applyBorder="1" applyAlignment="1" applyProtection="1">
      <alignment horizontal="right" vertical="top"/>
      <protection locked="0"/>
    </xf>
    <xf numFmtId="44" fontId="9" fillId="6" borderId="1" xfId="2" applyFont="1" applyFill="1" applyBorder="1" applyAlignment="1" applyProtection="1">
      <alignment horizontal="right" vertical="top"/>
      <protection locked="0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11" fillId="0" borderId="1" xfId="4" applyNumberFormat="1" applyFont="1" applyBorder="1" applyAlignment="1">
      <alignment vertical="top" wrapText="1"/>
    </xf>
    <xf numFmtId="44" fontId="11" fillId="0" borderId="1" xfId="4" applyNumberFormat="1" applyFont="1" applyFill="1" applyBorder="1" applyAlignment="1">
      <alignment vertical="top" wrapText="1"/>
    </xf>
  </cellXfs>
  <cellStyles count="7">
    <cellStyle name="Millares" xfId="1" builtinId="3"/>
    <cellStyle name="Moneda" xfId="2" builtinId="4"/>
    <cellStyle name="Moneda 2" xfId="5"/>
    <cellStyle name="Normal" xfId="0" builtinId="0"/>
    <cellStyle name="Normal 2" xfId="4"/>
    <cellStyle name="Normal_Hoja1_1" xfId="6"/>
    <cellStyle name="Normal_MM 202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"/>
  <sheetViews>
    <sheetView tabSelected="1" topLeftCell="A79" zoomScale="80" zoomScaleNormal="80" workbookViewId="0">
      <selection activeCell="J26" sqref="J26"/>
    </sheetView>
  </sheetViews>
  <sheetFormatPr baseColWidth="10" defaultRowHeight="12.75"/>
  <cols>
    <col min="1" max="1" width="8.75" customWidth="1"/>
    <col min="2" max="2" width="21.375" customWidth="1"/>
    <col min="3" max="3" width="22.25" customWidth="1"/>
    <col min="4" max="4" width="24.375" customWidth="1"/>
    <col min="5" max="5" width="18.75" customWidth="1"/>
    <col min="7" max="7" width="13.125" customWidth="1"/>
    <col min="8" max="8" width="9.625" customWidth="1"/>
    <col min="9" max="9" width="12.375" bestFit="1" customWidth="1"/>
    <col min="11" max="11" width="23.5" customWidth="1"/>
    <col min="12" max="12" width="13.75" customWidth="1"/>
  </cols>
  <sheetData>
    <row r="1" spans="1:12" ht="57">
      <c r="A1" s="7" t="s">
        <v>0</v>
      </c>
      <c r="B1" s="8" t="s">
        <v>1</v>
      </c>
      <c r="C1" s="9" t="s">
        <v>2</v>
      </c>
      <c r="D1" s="10" t="s">
        <v>3</v>
      </c>
      <c r="E1" s="11" t="s">
        <v>135</v>
      </c>
      <c r="F1" s="11" t="s">
        <v>126</v>
      </c>
      <c r="G1" s="11" t="s">
        <v>4</v>
      </c>
      <c r="H1" s="10" t="s">
        <v>129</v>
      </c>
      <c r="I1" s="12" t="s">
        <v>127</v>
      </c>
      <c r="J1" s="11" t="s">
        <v>136</v>
      </c>
      <c r="K1" s="10" t="s">
        <v>129</v>
      </c>
      <c r="L1" s="12" t="s">
        <v>133</v>
      </c>
    </row>
    <row r="2" spans="1:12" ht="28.5">
      <c r="A2" s="39" t="s">
        <v>137</v>
      </c>
      <c r="B2" s="32" t="s">
        <v>5</v>
      </c>
      <c r="C2" s="33" t="s">
        <v>6</v>
      </c>
      <c r="D2" s="34" t="s">
        <v>7</v>
      </c>
      <c r="E2" s="15">
        <v>124.98</v>
      </c>
      <c r="F2" s="15">
        <f>E2*0.1</f>
        <v>12.498000000000001</v>
      </c>
      <c r="G2" s="27">
        <f t="shared" ref="G2:G33" si="0">ROUND(E2-E2*0.1,2)</f>
        <v>112.48</v>
      </c>
      <c r="H2" s="14">
        <v>1</v>
      </c>
      <c r="I2" s="17">
        <f t="shared" ref="I2:I33" si="1">G2*H2</f>
        <v>112.48</v>
      </c>
      <c r="J2" s="40">
        <v>112.48</v>
      </c>
      <c r="K2" s="14">
        <v>1</v>
      </c>
      <c r="L2" s="17">
        <f t="shared" ref="L2:L33" si="2">J2*K2</f>
        <v>112.48</v>
      </c>
    </row>
    <row r="3" spans="1:12" ht="57">
      <c r="A3" s="39" t="s">
        <v>138</v>
      </c>
      <c r="B3" s="32" t="s">
        <v>8</v>
      </c>
      <c r="C3" s="34" t="s">
        <v>9</v>
      </c>
      <c r="D3" s="34" t="s">
        <v>9</v>
      </c>
      <c r="E3" s="15">
        <v>115.97</v>
      </c>
      <c r="F3" s="15">
        <f t="shared" ref="F3:F65" si="3">E3*0.1</f>
        <v>11.597000000000001</v>
      </c>
      <c r="G3" s="27">
        <f t="shared" si="0"/>
        <v>104.37</v>
      </c>
      <c r="H3" s="14">
        <v>1</v>
      </c>
      <c r="I3" s="17">
        <f t="shared" si="1"/>
        <v>104.37</v>
      </c>
      <c r="J3" s="40">
        <v>104.37</v>
      </c>
      <c r="K3" s="14">
        <v>1</v>
      </c>
      <c r="L3" s="17">
        <f t="shared" si="2"/>
        <v>104.37</v>
      </c>
    </row>
    <row r="4" spans="1:12" ht="57">
      <c r="A4" s="39" t="s">
        <v>139</v>
      </c>
      <c r="B4" s="32" t="s">
        <v>10</v>
      </c>
      <c r="C4" s="34" t="s">
        <v>9</v>
      </c>
      <c r="D4" s="34" t="s">
        <v>9</v>
      </c>
      <c r="E4" s="15">
        <v>677.77</v>
      </c>
      <c r="F4" s="15">
        <f t="shared" si="3"/>
        <v>67.777000000000001</v>
      </c>
      <c r="G4" s="27">
        <f t="shared" si="0"/>
        <v>609.99</v>
      </c>
      <c r="H4" s="14">
        <v>2</v>
      </c>
      <c r="I4" s="17">
        <f t="shared" si="1"/>
        <v>1219.98</v>
      </c>
      <c r="J4" s="40">
        <v>609.99</v>
      </c>
      <c r="K4" s="14">
        <v>2</v>
      </c>
      <c r="L4" s="17">
        <f t="shared" si="2"/>
        <v>1219.98</v>
      </c>
    </row>
    <row r="5" spans="1:12" ht="57">
      <c r="A5" s="39" t="s">
        <v>140</v>
      </c>
      <c r="B5" s="35" t="s">
        <v>11</v>
      </c>
      <c r="C5" s="33" t="s">
        <v>9</v>
      </c>
      <c r="D5" s="34" t="s">
        <v>9</v>
      </c>
      <c r="E5" s="15">
        <v>115.97</v>
      </c>
      <c r="F5" s="15">
        <f t="shared" si="3"/>
        <v>11.597000000000001</v>
      </c>
      <c r="G5" s="27">
        <f t="shared" si="0"/>
        <v>104.37</v>
      </c>
      <c r="H5" s="18">
        <v>1</v>
      </c>
      <c r="I5" s="17">
        <f t="shared" si="1"/>
        <v>104.37</v>
      </c>
      <c r="J5" s="40">
        <v>104.37</v>
      </c>
      <c r="K5" s="18">
        <v>1</v>
      </c>
      <c r="L5" s="17">
        <f t="shared" si="2"/>
        <v>104.37</v>
      </c>
    </row>
    <row r="6" spans="1:12" ht="57">
      <c r="A6" s="39" t="s">
        <v>141</v>
      </c>
      <c r="B6" s="32" t="s">
        <v>12</v>
      </c>
      <c r="C6" s="34" t="s">
        <v>13</v>
      </c>
      <c r="D6" s="34" t="s">
        <v>14</v>
      </c>
      <c r="E6" s="15">
        <v>32.909999999999997</v>
      </c>
      <c r="F6" s="15">
        <f t="shared" si="3"/>
        <v>3.2909999999999999</v>
      </c>
      <c r="G6" s="27">
        <f t="shared" si="0"/>
        <v>29.62</v>
      </c>
      <c r="H6" s="14">
        <v>1</v>
      </c>
      <c r="I6" s="17">
        <f t="shared" si="1"/>
        <v>29.62</v>
      </c>
      <c r="J6" s="40">
        <v>29.62</v>
      </c>
      <c r="K6" s="14">
        <v>1</v>
      </c>
      <c r="L6" s="17">
        <f t="shared" si="2"/>
        <v>29.62</v>
      </c>
    </row>
    <row r="7" spans="1:12" ht="42.75">
      <c r="A7" s="39" t="s">
        <v>142</v>
      </c>
      <c r="B7" s="35" t="s">
        <v>15</v>
      </c>
      <c r="C7" s="33" t="s">
        <v>13</v>
      </c>
      <c r="D7" s="36" t="s">
        <v>16</v>
      </c>
      <c r="E7" s="19">
        <v>26.44</v>
      </c>
      <c r="F7" s="15">
        <f t="shared" si="3"/>
        <v>2.6440000000000001</v>
      </c>
      <c r="G7" s="27">
        <f t="shared" si="0"/>
        <v>23.8</v>
      </c>
      <c r="H7" s="18">
        <v>1</v>
      </c>
      <c r="I7" s="17">
        <f t="shared" si="1"/>
        <v>23.8</v>
      </c>
      <c r="J7" s="41">
        <v>23.8</v>
      </c>
      <c r="K7" s="18">
        <v>1</v>
      </c>
      <c r="L7" s="17">
        <f t="shared" si="2"/>
        <v>23.8</v>
      </c>
    </row>
    <row r="8" spans="1:12" ht="162.75" customHeight="1">
      <c r="A8" s="39" t="s">
        <v>143</v>
      </c>
      <c r="B8" s="51" t="s">
        <v>227</v>
      </c>
      <c r="C8" s="33" t="s">
        <v>13</v>
      </c>
      <c r="D8" s="34" t="s">
        <v>14</v>
      </c>
      <c r="E8" s="15">
        <v>32.909999999999997</v>
      </c>
      <c r="F8" s="15">
        <f t="shared" si="3"/>
        <v>3.2909999999999999</v>
      </c>
      <c r="G8" s="27">
        <f t="shared" si="0"/>
        <v>29.62</v>
      </c>
      <c r="H8" s="18">
        <v>1</v>
      </c>
      <c r="I8" s="17">
        <f t="shared" si="1"/>
        <v>29.62</v>
      </c>
      <c r="J8" s="40">
        <v>29.62</v>
      </c>
      <c r="K8" s="18">
        <v>1</v>
      </c>
      <c r="L8" s="17">
        <f t="shared" si="2"/>
        <v>29.62</v>
      </c>
    </row>
    <row r="9" spans="1:12" ht="42.75">
      <c r="A9" s="39" t="s">
        <v>144</v>
      </c>
      <c r="B9" s="35" t="s">
        <v>17</v>
      </c>
      <c r="C9" s="33" t="s">
        <v>13</v>
      </c>
      <c r="D9" s="34" t="s">
        <v>14</v>
      </c>
      <c r="E9" s="15">
        <v>32.909999999999997</v>
      </c>
      <c r="F9" s="15">
        <f t="shared" si="3"/>
        <v>3.2909999999999999</v>
      </c>
      <c r="G9" s="27">
        <f t="shared" si="0"/>
        <v>29.62</v>
      </c>
      <c r="H9" s="18">
        <v>1</v>
      </c>
      <c r="I9" s="17">
        <f t="shared" si="1"/>
        <v>29.62</v>
      </c>
      <c r="J9" s="40">
        <v>29.62</v>
      </c>
      <c r="K9" s="18">
        <v>1</v>
      </c>
      <c r="L9" s="17">
        <f t="shared" si="2"/>
        <v>29.62</v>
      </c>
    </row>
    <row r="10" spans="1:12" ht="57">
      <c r="A10" s="39" t="s">
        <v>145</v>
      </c>
      <c r="B10" s="35" t="s">
        <v>18</v>
      </c>
      <c r="C10" s="33" t="s">
        <v>13</v>
      </c>
      <c r="D10" s="34" t="s">
        <v>14</v>
      </c>
      <c r="E10" s="15">
        <v>32.909999999999997</v>
      </c>
      <c r="F10" s="15">
        <f t="shared" si="3"/>
        <v>3.2909999999999999</v>
      </c>
      <c r="G10" s="27">
        <f t="shared" si="0"/>
        <v>29.62</v>
      </c>
      <c r="H10" s="18">
        <v>1</v>
      </c>
      <c r="I10" s="17">
        <f t="shared" si="1"/>
        <v>29.62</v>
      </c>
      <c r="J10" s="40">
        <v>29.62</v>
      </c>
      <c r="K10" s="18">
        <v>1</v>
      </c>
      <c r="L10" s="17">
        <f t="shared" si="2"/>
        <v>29.62</v>
      </c>
    </row>
    <row r="11" spans="1:12" ht="28.5">
      <c r="A11" s="39" t="s">
        <v>146</v>
      </c>
      <c r="B11" s="32" t="s">
        <v>19</v>
      </c>
      <c r="C11" s="34" t="s">
        <v>20</v>
      </c>
      <c r="D11" s="34" t="s">
        <v>21</v>
      </c>
      <c r="E11" s="15">
        <v>97.93</v>
      </c>
      <c r="F11" s="15">
        <f t="shared" si="3"/>
        <v>9.793000000000001</v>
      </c>
      <c r="G11" s="27">
        <f t="shared" si="0"/>
        <v>88.14</v>
      </c>
      <c r="H11" s="14">
        <v>4</v>
      </c>
      <c r="I11" s="17">
        <f t="shared" si="1"/>
        <v>352.56</v>
      </c>
      <c r="J11" s="40">
        <v>88.14</v>
      </c>
      <c r="K11" s="14">
        <v>4</v>
      </c>
      <c r="L11" s="17">
        <f t="shared" si="2"/>
        <v>352.56</v>
      </c>
    </row>
    <row r="12" spans="1:12" ht="42.75">
      <c r="A12" s="39" t="s">
        <v>147</v>
      </c>
      <c r="B12" s="32" t="s">
        <v>22</v>
      </c>
      <c r="C12" s="34" t="s">
        <v>20</v>
      </c>
      <c r="D12" s="34" t="s">
        <v>7</v>
      </c>
      <c r="E12" s="15">
        <v>285.02999999999997</v>
      </c>
      <c r="F12" s="15">
        <f t="shared" si="3"/>
        <v>28.503</v>
      </c>
      <c r="G12" s="27">
        <f t="shared" si="0"/>
        <v>256.52999999999997</v>
      </c>
      <c r="H12" s="14">
        <v>2</v>
      </c>
      <c r="I12" s="17">
        <f t="shared" si="1"/>
        <v>513.05999999999995</v>
      </c>
      <c r="J12" s="40">
        <v>256.52999999999997</v>
      </c>
      <c r="K12" s="14">
        <v>2</v>
      </c>
      <c r="L12" s="17">
        <f t="shared" si="2"/>
        <v>513.05999999999995</v>
      </c>
    </row>
    <row r="13" spans="1:12" ht="14.25">
      <c r="A13" s="39" t="s">
        <v>148</v>
      </c>
      <c r="B13" s="35" t="s">
        <v>23</v>
      </c>
      <c r="C13" s="33" t="s">
        <v>20</v>
      </c>
      <c r="D13" s="37" t="s">
        <v>128</v>
      </c>
      <c r="E13" s="20">
        <v>1046.9408000000001</v>
      </c>
      <c r="F13" s="15">
        <f t="shared" si="3"/>
        <v>104.69408000000001</v>
      </c>
      <c r="G13" s="27">
        <f t="shared" si="0"/>
        <v>942.25</v>
      </c>
      <c r="H13" s="18">
        <v>1</v>
      </c>
      <c r="I13" s="17">
        <f t="shared" si="1"/>
        <v>942.25</v>
      </c>
      <c r="J13" s="45"/>
      <c r="K13" s="18">
        <v>1</v>
      </c>
      <c r="L13" s="17">
        <f t="shared" si="2"/>
        <v>0</v>
      </c>
    </row>
    <row r="14" spans="1:12" ht="22.5">
      <c r="A14" s="39" t="s">
        <v>149</v>
      </c>
      <c r="B14" s="35" t="s">
        <v>24</v>
      </c>
      <c r="C14" s="33" t="s">
        <v>20</v>
      </c>
      <c r="D14" s="37" t="s">
        <v>128</v>
      </c>
      <c r="E14" s="20">
        <v>625.44240000000002</v>
      </c>
      <c r="F14" s="15">
        <f t="shared" si="3"/>
        <v>62.544240000000002</v>
      </c>
      <c r="G14" s="27">
        <f t="shared" si="0"/>
        <v>562.9</v>
      </c>
      <c r="H14" s="18">
        <v>1</v>
      </c>
      <c r="I14" s="17">
        <f t="shared" si="1"/>
        <v>562.9</v>
      </c>
      <c r="J14" s="45"/>
      <c r="K14" s="18">
        <v>1</v>
      </c>
      <c r="L14" s="17">
        <f t="shared" si="2"/>
        <v>0</v>
      </c>
    </row>
    <row r="15" spans="1:12" ht="22.5">
      <c r="A15" s="39" t="s">
        <v>150</v>
      </c>
      <c r="B15" s="35" t="s">
        <v>25</v>
      </c>
      <c r="C15" s="33" t="s">
        <v>20</v>
      </c>
      <c r="D15" s="37" t="s">
        <v>128</v>
      </c>
      <c r="E15" s="20">
        <v>115.98520000000001</v>
      </c>
      <c r="F15" s="15">
        <f t="shared" si="3"/>
        <v>11.598520000000001</v>
      </c>
      <c r="G15" s="27">
        <f t="shared" si="0"/>
        <v>104.39</v>
      </c>
      <c r="H15" s="18">
        <v>1</v>
      </c>
      <c r="I15" s="17">
        <f t="shared" si="1"/>
        <v>104.39</v>
      </c>
      <c r="J15" s="45"/>
      <c r="K15" s="18">
        <v>1</v>
      </c>
      <c r="L15" s="17">
        <f t="shared" si="2"/>
        <v>0</v>
      </c>
    </row>
    <row r="16" spans="1:12" ht="42.75">
      <c r="A16" s="39" t="s">
        <v>151</v>
      </c>
      <c r="B16" s="32" t="s">
        <v>26</v>
      </c>
      <c r="C16" s="34" t="s">
        <v>27</v>
      </c>
      <c r="D16" s="34" t="s">
        <v>28</v>
      </c>
      <c r="E16" s="15">
        <v>1026.23</v>
      </c>
      <c r="F16" s="15">
        <f t="shared" si="3"/>
        <v>102.623</v>
      </c>
      <c r="G16" s="27">
        <f t="shared" si="0"/>
        <v>923.61</v>
      </c>
      <c r="H16" s="14">
        <v>2</v>
      </c>
      <c r="I16" s="17">
        <f t="shared" si="1"/>
        <v>1847.22</v>
      </c>
      <c r="J16" s="40">
        <v>923.61</v>
      </c>
      <c r="K16" s="14">
        <v>2</v>
      </c>
      <c r="L16" s="17">
        <f t="shared" si="2"/>
        <v>1847.22</v>
      </c>
    </row>
    <row r="17" spans="1:12" ht="71.25">
      <c r="A17" s="39" t="s">
        <v>152</v>
      </c>
      <c r="B17" s="32" t="s">
        <v>29</v>
      </c>
      <c r="C17" s="34" t="s">
        <v>27</v>
      </c>
      <c r="D17" s="34" t="s">
        <v>28</v>
      </c>
      <c r="E17" s="15">
        <v>2416.4</v>
      </c>
      <c r="F17" s="15">
        <f t="shared" si="3"/>
        <v>241.64000000000001</v>
      </c>
      <c r="G17" s="27">
        <f t="shared" si="0"/>
        <v>2174.7600000000002</v>
      </c>
      <c r="H17" s="14">
        <v>1</v>
      </c>
      <c r="I17" s="17">
        <f t="shared" si="1"/>
        <v>2174.7600000000002</v>
      </c>
      <c r="J17" s="40">
        <v>2174.7600000000002</v>
      </c>
      <c r="K17" s="14">
        <v>1</v>
      </c>
      <c r="L17" s="17">
        <f t="shared" si="2"/>
        <v>2174.7600000000002</v>
      </c>
    </row>
    <row r="18" spans="1:12" ht="42.75">
      <c r="A18" s="39" t="s">
        <v>153</v>
      </c>
      <c r="B18" s="35" t="s">
        <v>30</v>
      </c>
      <c r="C18" s="34" t="s">
        <v>27</v>
      </c>
      <c r="D18" s="34" t="s">
        <v>28</v>
      </c>
      <c r="E18" s="19">
        <v>2416.4</v>
      </c>
      <c r="F18" s="15">
        <f t="shared" si="3"/>
        <v>241.64000000000001</v>
      </c>
      <c r="G18" s="27">
        <f t="shared" si="0"/>
        <v>2174.7600000000002</v>
      </c>
      <c r="H18" s="18">
        <v>1</v>
      </c>
      <c r="I18" s="17">
        <f t="shared" si="1"/>
        <v>2174.7600000000002</v>
      </c>
      <c r="J18" s="41">
        <v>2174.7600000000002</v>
      </c>
      <c r="K18" s="18">
        <v>1</v>
      </c>
      <c r="L18" s="17">
        <f t="shared" si="2"/>
        <v>2174.7600000000002</v>
      </c>
    </row>
    <row r="19" spans="1:12" ht="156.75">
      <c r="A19" s="39" t="s">
        <v>154</v>
      </c>
      <c r="B19" s="35" t="s">
        <v>31</v>
      </c>
      <c r="C19" s="34" t="s">
        <v>27</v>
      </c>
      <c r="D19" s="36" t="s">
        <v>32</v>
      </c>
      <c r="E19" s="19">
        <v>2882.37</v>
      </c>
      <c r="F19" s="15">
        <f t="shared" si="3"/>
        <v>288.23700000000002</v>
      </c>
      <c r="G19" s="27">
        <f t="shared" si="0"/>
        <v>2594.13</v>
      </c>
      <c r="H19" s="18">
        <v>1</v>
      </c>
      <c r="I19" s="17">
        <f t="shared" si="1"/>
        <v>2594.13</v>
      </c>
      <c r="J19" s="41">
        <v>2594.13</v>
      </c>
      <c r="K19" s="18">
        <v>1</v>
      </c>
      <c r="L19" s="17">
        <f t="shared" si="2"/>
        <v>2594.13</v>
      </c>
    </row>
    <row r="20" spans="1:12" ht="171">
      <c r="A20" s="39" t="s">
        <v>155</v>
      </c>
      <c r="B20" s="35" t="s">
        <v>33</v>
      </c>
      <c r="C20" s="34" t="s">
        <v>27</v>
      </c>
      <c r="D20" s="36" t="s">
        <v>34</v>
      </c>
      <c r="E20" s="19">
        <v>4142.21</v>
      </c>
      <c r="F20" s="15">
        <f t="shared" si="3"/>
        <v>414.221</v>
      </c>
      <c r="G20" s="27">
        <f t="shared" si="0"/>
        <v>3727.99</v>
      </c>
      <c r="H20" s="18">
        <v>1</v>
      </c>
      <c r="I20" s="17">
        <f t="shared" si="1"/>
        <v>3727.99</v>
      </c>
      <c r="J20" s="41">
        <v>3727.99</v>
      </c>
      <c r="K20" s="18">
        <v>1</v>
      </c>
      <c r="L20" s="17">
        <f t="shared" si="2"/>
        <v>3727.99</v>
      </c>
    </row>
    <row r="21" spans="1:12" ht="56.25">
      <c r="A21" s="39" t="s">
        <v>156</v>
      </c>
      <c r="B21" s="35" t="s">
        <v>35</v>
      </c>
      <c r="C21" s="34" t="s">
        <v>27</v>
      </c>
      <c r="D21" s="36" t="s">
        <v>36</v>
      </c>
      <c r="E21" s="19">
        <v>4858.8900000000003</v>
      </c>
      <c r="F21" s="15">
        <f t="shared" si="3"/>
        <v>485.88900000000007</v>
      </c>
      <c r="G21" s="27">
        <f t="shared" si="0"/>
        <v>4373</v>
      </c>
      <c r="H21" s="18">
        <v>1</v>
      </c>
      <c r="I21" s="17">
        <f t="shared" si="1"/>
        <v>4373</v>
      </c>
      <c r="J21" s="41">
        <v>4373</v>
      </c>
      <c r="K21" s="18">
        <v>1</v>
      </c>
      <c r="L21" s="17">
        <f t="shared" si="2"/>
        <v>4373</v>
      </c>
    </row>
    <row r="22" spans="1:12" ht="42.75">
      <c r="A22" s="39" t="s">
        <v>157</v>
      </c>
      <c r="B22" s="35" t="s">
        <v>37</v>
      </c>
      <c r="C22" s="34" t="s">
        <v>27</v>
      </c>
      <c r="D22" s="34" t="s">
        <v>28</v>
      </c>
      <c r="E22" s="19">
        <v>1026.23</v>
      </c>
      <c r="F22" s="15">
        <f t="shared" si="3"/>
        <v>102.623</v>
      </c>
      <c r="G22" s="27">
        <f t="shared" si="0"/>
        <v>923.61</v>
      </c>
      <c r="H22" s="18">
        <v>1</v>
      </c>
      <c r="I22" s="17">
        <f t="shared" si="1"/>
        <v>923.61</v>
      </c>
      <c r="J22" s="41">
        <v>923.61</v>
      </c>
      <c r="K22" s="18">
        <v>1</v>
      </c>
      <c r="L22" s="17">
        <f t="shared" si="2"/>
        <v>923.61</v>
      </c>
    </row>
    <row r="23" spans="1:12" ht="28.5">
      <c r="A23" s="39" t="s">
        <v>158</v>
      </c>
      <c r="B23" s="35" t="s">
        <v>38</v>
      </c>
      <c r="C23" s="34" t="s">
        <v>39</v>
      </c>
      <c r="D23" s="37" t="s">
        <v>128</v>
      </c>
      <c r="E23" s="20">
        <v>480.61460000000005</v>
      </c>
      <c r="F23" s="15">
        <f t="shared" si="3"/>
        <v>48.061460000000011</v>
      </c>
      <c r="G23" s="27">
        <f t="shared" si="0"/>
        <v>432.55</v>
      </c>
      <c r="H23" s="18">
        <v>1</v>
      </c>
      <c r="I23" s="17">
        <f t="shared" si="1"/>
        <v>432.55</v>
      </c>
      <c r="J23" s="45"/>
      <c r="K23" s="18">
        <v>1</v>
      </c>
      <c r="L23" s="17">
        <f t="shared" si="2"/>
        <v>0</v>
      </c>
    </row>
    <row r="24" spans="1:12" ht="28.5">
      <c r="A24" s="39" t="s">
        <v>159</v>
      </c>
      <c r="B24" s="35" t="s">
        <v>40</v>
      </c>
      <c r="C24" s="34" t="s">
        <v>39</v>
      </c>
      <c r="D24" s="37" t="s">
        <v>128</v>
      </c>
      <c r="E24" s="21">
        <v>3264.8</v>
      </c>
      <c r="F24" s="15">
        <f t="shared" si="3"/>
        <v>326.48</v>
      </c>
      <c r="G24" s="27">
        <f t="shared" si="0"/>
        <v>2938.32</v>
      </c>
      <c r="H24" s="18">
        <v>1</v>
      </c>
      <c r="I24" s="17">
        <f t="shared" si="1"/>
        <v>2938.32</v>
      </c>
      <c r="J24" s="46"/>
      <c r="K24" s="18">
        <v>1</v>
      </c>
      <c r="L24" s="17">
        <f t="shared" si="2"/>
        <v>0</v>
      </c>
    </row>
    <row r="25" spans="1:12" ht="28.5">
      <c r="A25" s="39" t="s">
        <v>160</v>
      </c>
      <c r="B25" s="35" t="s">
        <v>41</v>
      </c>
      <c r="C25" s="34" t="s">
        <v>39</v>
      </c>
      <c r="D25" s="37" t="s">
        <v>128</v>
      </c>
      <c r="E25" s="20">
        <v>10.600000000000001</v>
      </c>
      <c r="F25" s="15">
        <f t="shared" si="3"/>
        <v>1.0600000000000003</v>
      </c>
      <c r="G25" s="27">
        <f t="shared" si="0"/>
        <v>9.5399999999999991</v>
      </c>
      <c r="H25" s="18">
        <v>1</v>
      </c>
      <c r="I25" s="17">
        <f t="shared" si="1"/>
        <v>9.5399999999999991</v>
      </c>
      <c r="J25" s="45"/>
      <c r="K25" s="18">
        <v>1</v>
      </c>
      <c r="L25" s="17">
        <f t="shared" si="2"/>
        <v>0</v>
      </c>
    </row>
    <row r="26" spans="1:12" ht="28.5">
      <c r="A26" s="39" t="s">
        <v>161</v>
      </c>
      <c r="B26" s="35" t="s">
        <v>42</v>
      </c>
      <c r="C26" s="34" t="s">
        <v>39</v>
      </c>
      <c r="D26" s="37" t="s">
        <v>128</v>
      </c>
      <c r="E26" s="21">
        <v>5215.2</v>
      </c>
      <c r="F26" s="15">
        <f t="shared" si="3"/>
        <v>521.52</v>
      </c>
      <c r="G26" s="27">
        <f t="shared" si="0"/>
        <v>4693.68</v>
      </c>
      <c r="H26" s="18">
        <v>1</v>
      </c>
      <c r="I26" s="17">
        <f t="shared" si="1"/>
        <v>4693.68</v>
      </c>
      <c r="J26" s="46"/>
      <c r="K26" s="18">
        <v>1</v>
      </c>
      <c r="L26" s="17">
        <f t="shared" si="2"/>
        <v>0</v>
      </c>
    </row>
    <row r="27" spans="1:12" ht="45">
      <c r="A27" s="39" t="s">
        <v>162</v>
      </c>
      <c r="B27" s="35" t="s">
        <v>43</v>
      </c>
      <c r="C27" s="34" t="s">
        <v>39</v>
      </c>
      <c r="D27" s="36" t="s">
        <v>44</v>
      </c>
      <c r="E27" s="19">
        <v>3189.62</v>
      </c>
      <c r="F27" s="15">
        <f t="shared" si="3"/>
        <v>318.96199999999999</v>
      </c>
      <c r="G27" s="27">
        <f t="shared" si="0"/>
        <v>2870.66</v>
      </c>
      <c r="H27" s="18">
        <v>1</v>
      </c>
      <c r="I27" s="17">
        <f t="shared" si="1"/>
        <v>2870.66</v>
      </c>
      <c r="J27" s="41">
        <v>2870.66</v>
      </c>
      <c r="K27" s="18">
        <v>1</v>
      </c>
      <c r="L27" s="17">
        <f t="shared" si="2"/>
        <v>2870.66</v>
      </c>
    </row>
    <row r="28" spans="1:12" ht="45">
      <c r="A28" s="39" t="s">
        <v>163</v>
      </c>
      <c r="B28" s="35" t="s">
        <v>45</v>
      </c>
      <c r="C28" s="34" t="s">
        <v>39</v>
      </c>
      <c r="D28" s="36" t="s">
        <v>44</v>
      </c>
      <c r="E28" s="19">
        <v>3189.62</v>
      </c>
      <c r="F28" s="15">
        <f t="shared" si="3"/>
        <v>318.96199999999999</v>
      </c>
      <c r="G28" s="27">
        <f t="shared" si="0"/>
        <v>2870.66</v>
      </c>
      <c r="H28" s="18">
        <v>1</v>
      </c>
      <c r="I28" s="17">
        <f t="shared" si="1"/>
        <v>2870.66</v>
      </c>
      <c r="J28" s="41">
        <v>2870.66</v>
      </c>
      <c r="K28" s="18">
        <v>1</v>
      </c>
      <c r="L28" s="17">
        <f t="shared" si="2"/>
        <v>2870.66</v>
      </c>
    </row>
    <row r="29" spans="1:12" ht="33.75">
      <c r="A29" s="39" t="s">
        <v>164</v>
      </c>
      <c r="B29" s="35" t="s">
        <v>46</v>
      </c>
      <c r="C29" s="34" t="s">
        <v>39</v>
      </c>
      <c r="D29" s="36" t="s">
        <v>47</v>
      </c>
      <c r="E29" s="19">
        <v>2392.7399999999998</v>
      </c>
      <c r="F29" s="15">
        <f t="shared" si="3"/>
        <v>239.274</v>
      </c>
      <c r="G29" s="27">
        <f t="shared" si="0"/>
        <v>2153.4699999999998</v>
      </c>
      <c r="H29" s="18">
        <v>1</v>
      </c>
      <c r="I29" s="17">
        <f t="shared" si="1"/>
        <v>2153.4699999999998</v>
      </c>
      <c r="J29" s="41">
        <v>2153.4699999999998</v>
      </c>
      <c r="K29" s="18">
        <v>1</v>
      </c>
      <c r="L29" s="17">
        <f t="shared" si="2"/>
        <v>2153.4699999999998</v>
      </c>
    </row>
    <row r="30" spans="1:12" ht="42.75">
      <c r="A30" s="39" t="s">
        <v>165</v>
      </c>
      <c r="B30" s="35" t="s">
        <v>48</v>
      </c>
      <c r="C30" s="34" t="s">
        <v>39</v>
      </c>
      <c r="D30" s="34" t="s">
        <v>44</v>
      </c>
      <c r="E30" s="19">
        <v>187.79</v>
      </c>
      <c r="F30" s="15">
        <f t="shared" si="3"/>
        <v>18.779</v>
      </c>
      <c r="G30" s="27">
        <f t="shared" si="0"/>
        <v>169.01</v>
      </c>
      <c r="H30" s="18">
        <v>1</v>
      </c>
      <c r="I30" s="17">
        <f t="shared" si="1"/>
        <v>169.01</v>
      </c>
      <c r="J30" s="41">
        <v>169.01</v>
      </c>
      <c r="K30" s="18">
        <v>1</v>
      </c>
      <c r="L30" s="17">
        <f t="shared" si="2"/>
        <v>169.01</v>
      </c>
    </row>
    <row r="31" spans="1:12" ht="28.5">
      <c r="A31" s="39" t="s">
        <v>166</v>
      </c>
      <c r="B31" s="35" t="s">
        <v>49</v>
      </c>
      <c r="C31" s="34" t="s">
        <v>39</v>
      </c>
      <c r="D31" s="34" t="s">
        <v>47</v>
      </c>
      <c r="E31" s="15">
        <v>272.85000000000002</v>
      </c>
      <c r="F31" s="15">
        <f t="shared" si="3"/>
        <v>27.285000000000004</v>
      </c>
      <c r="G31" s="27">
        <f t="shared" si="0"/>
        <v>245.57</v>
      </c>
      <c r="H31" s="18">
        <v>1</v>
      </c>
      <c r="I31" s="17">
        <f t="shared" si="1"/>
        <v>245.57</v>
      </c>
      <c r="J31" s="40">
        <v>245.57</v>
      </c>
      <c r="K31" s="18">
        <v>1</v>
      </c>
      <c r="L31" s="17">
        <f t="shared" si="2"/>
        <v>245.57</v>
      </c>
    </row>
    <row r="32" spans="1:12" ht="42.75">
      <c r="A32" s="39" t="s">
        <v>167</v>
      </c>
      <c r="B32" s="32" t="s">
        <v>50</v>
      </c>
      <c r="C32" s="34" t="s">
        <v>39</v>
      </c>
      <c r="D32" s="34" t="s">
        <v>47</v>
      </c>
      <c r="E32" s="15">
        <v>32.82</v>
      </c>
      <c r="F32" s="15">
        <f t="shared" si="3"/>
        <v>3.282</v>
      </c>
      <c r="G32" s="27">
        <f t="shared" si="0"/>
        <v>29.54</v>
      </c>
      <c r="H32" s="14">
        <v>9</v>
      </c>
      <c r="I32" s="17">
        <f t="shared" si="1"/>
        <v>265.86</v>
      </c>
      <c r="J32" s="40">
        <v>29.54</v>
      </c>
      <c r="K32" s="14">
        <v>9</v>
      </c>
      <c r="L32" s="17">
        <f t="shared" si="2"/>
        <v>265.86</v>
      </c>
    </row>
    <row r="33" spans="1:12" ht="42.75">
      <c r="A33" s="39" t="s">
        <v>168</v>
      </c>
      <c r="B33" s="32" t="s">
        <v>51</v>
      </c>
      <c r="C33" s="34" t="s">
        <v>39</v>
      </c>
      <c r="D33" s="34" t="s">
        <v>44</v>
      </c>
      <c r="E33" s="15">
        <v>42.24</v>
      </c>
      <c r="F33" s="15">
        <f t="shared" si="3"/>
        <v>4.2240000000000002</v>
      </c>
      <c r="G33" s="27">
        <f t="shared" si="0"/>
        <v>38.020000000000003</v>
      </c>
      <c r="H33" s="14">
        <v>1</v>
      </c>
      <c r="I33" s="17">
        <f t="shared" si="1"/>
        <v>38.020000000000003</v>
      </c>
      <c r="J33" s="40">
        <v>38.020000000000003</v>
      </c>
      <c r="K33" s="14">
        <v>1</v>
      </c>
      <c r="L33" s="17">
        <f t="shared" si="2"/>
        <v>38.020000000000003</v>
      </c>
    </row>
    <row r="34" spans="1:12" ht="28.5">
      <c r="A34" s="39" t="s">
        <v>169</v>
      </c>
      <c r="B34" s="32" t="s">
        <v>52</v>
      </c>
      <c r="C34" s="34" t="s">
        <v>39</v>
      </c>
      <c r="D34" s="34" t="s">
        <v>47</v>
      </c>
      <c r="E34" s="15">
        <v>127.32</v>
      </c>
      <c r="F34" s="15">
        <f t="shared" si="3"/>
        <v>12.731999999999999</v>
      </c>
      <c r="G34" s="27">
        <f t="shared" ref="G34:G65" si="4">ROUND(E34-E34*0.1,2)</f>
        <v>114.59</v>
      </c>
      <c r="H34" s="14">
        <v>1</v>
      </c>
      <c r="I34" s="17">
        <f t="shared" ref="I34:I65" si="5">G34*H34</f>
        <v>114.59</v>
      </c>
      <c r="J34" s="40">
        <v>114.59</v>
      </c>
      <c r="K34" s="14">
        <v>1</v>
      </c>
      <c r="L34" s="17">
        <f t="shared" ref="L34:L65" si="6">J34*K34</f>
        <v>114.59</v>
      </c>
    </row>
    <row r="35" spans="1:12" ht="42.75">
      <c r="A35" s="39" t="s">
        <v>170</v>
      </c>
      <c r="B35" s="32" t="s">
        <v>53</v>
      </c>
      <c r="C35" s="34" t="s">
        <v>39</v>
      </c>
      <c r="D35" s="34" t="s">
        <v>47</v>
      </c>
      <c r="E35" s="15">
        <v>162.80000000000001</v>
      </c>
      <c r="F35" s="15">
        <f t="shared" si="3"/>
        <v>16.28</v>
      </c>
      <c r="G35" s="27">
        <f t="shared" si="4"/>
        <v>146.52000000000001</v>
      </c>
      <c r="H35" s="14">
        <v>2</v>
      </c>
      <c r="I35" s="17">
        <f t="shared" si="5"/>
        <v>293.04000000000002</v>
      </c>
      <c r="J35" s="40">
        <v>146.52000000000001</v>
      </c>
      <c r="K35" s="14">
        <v>2</v>
      </c>
      <c r="L35" s="17">
        <f t="shared" si="6"/>
        <v>293.04000000000002</v>
      </c>
    </row>
    <row r="36" spans="1:12" ht="42.75">
      <c r="A36" s="39" t="s">
        <v>171</v>
      </c>
      <c r="B36" s="32" t="s">
        <v>54</v>
      </c>
      <c r="C36" s="34" t="s">
        <v>39</v>
      </c>
      <c r="D36" s="34" t="s">
        <v>55</v>
      </c>
      <c r="E36" s="15">
        <v>214.31</v>
      </c>
      <c r="F36" s="15">
        <f t="shared" si="3"/>
        <v>21.431000000000001</v>
      </c>
      <c r="G36" s="27">
        <f t="shared" si="4"/>
        <v>192.88</v>
      </c>
      <c r="H36" s="14">
        <v>1</v>
      </c>
      <c r="I36" s="17">
        <f t="shared" si="5"/>
        <v>192.88</v>
      </c>
      <c r="J36" s="40">
        <v>192.88</v>
      </c>
      <c r="K36" s="14">
        <v>1</v>
      </c>
      <c r="L36" s="17">
        <f t="shared" si="6"/>
        <v>192.88</v>
      </c>
    </row>
    <row r="37" spans="1:12" ht="28.5">
      <c r="A37" s="39" t="s">
        <v>172</v>
      </c>
      <c r="B37" s="32" t="s">
        <v>56</v>
      </c>
      <c r="C37" s="34" t="s">
        <v>39</v>
      </c>
      <c r="D37" s="34" t="s">
        <v>47</v>
      </c>
      <c r="E37" s="15">
        <v>272.85000000000002</v>
      </c>
      <c r="F37" s="15">
        <f t="shared" si="3"/>
        <v>27.285000000000004</v>
      </c>
      <c r="G37" s="27">
        <f t="shared" si="4"/>
        <v>245.57</v>
      </c>
      <c r="H37" s="14">
        <v>2</v>
      </c>
      <c r="I37" s="17">
        <f t="shared" si="5"/>
        <v>491.14</v>
      </c>
      <c r="J37" s="40">
        <v>245.57</v>
      </c>
      <c r="K37" s="14">
        <v>2</v>
      </c>
      <c r="L37" s="17">
        <f t="shared" si="6"/>
        <v>491.14</v>
      </c>
    </row>
    <row r="38" spans="1:12" ht="57">
      <c r="A38" s="39" t="s">
        <v>173</v>
      </c>
      <c r="B38" s="32" t="s">
        <v>57</v>
      </c>
      <c r="C38" s="34" t="s">
        <v>39</v>
      </c>
      <c r="D38" s="34" t="s">
        <v>58</v>
      </c>
      <c r="E38" s="15">
        <v>297</v>
      </c>
      <c r="F38" s="15">
        <f t="shared" si="3"/>
        <v>29.700000000000003</v>
      </c>
      <c r="G38" s="27">
        <f t="shared" si="4"/>
        <v>267.3</v>
      </c>
      <c r="H38" s="14">
        <v>1</v>
      </c>
      <c r="I38" s="17">
        <f t="shared" si="5"/>
        <v>267.3</v>
      </c>
      <c r="J38" s="40">
        <v>267.3</v>
      </c>
      <c r="K38" s="14">
        <v>1</v>
      </c>
      <c r="L38" s="17">
        <f t="shared" si="6"/>
        <v>267.3</v>
      </c>
    </row>
    <row r="39" spans="1:12" ht="42.75">
      <c r="A39" s="39" t="s">
        <v>174</v>
      </c>
      <c r="B39" s="32" t="s">
        <v>59</v>
      </c>
      <c r="C39" s="34" t="s">
        <v>39</v>
      </c>
      <c r="D39" s="34" t="s">
        <v>44</v>
      </c>
      <c r="E39" s="15">
        <v>298.85000000000002</v>
      </c>
      <c r="F39" s="15">
        <f t="shared" si="3"/>
        <v>29.885000000000005</v>
      </c>
      <c r="G39" s="27">
        <f t="shared" si="4"/>
        <v>268.97000000000003</v>
      </c>
      <c r="H39" s="14">
        <v>1</v>
      </c>
      <c r="I39" s="17">
        <f t="shared" si="5"/>
        <v>268.97000000000003</v>
      </c>
      <c r="J39" s="40">
        <v>268.97000000000003</v>
      </c>
      <c r="K39" s="14">
        <v>1</v>
      </c>
      <c r="L39" s="17">
        <f t="shared" si="6"/>
        <v>268.97000000000003</v>
      </c>
    </row>
    <row r="40" spans="1:12" ht="57">
      <c r="A40" s="39" t="s">
        <v>175</v>
      </c>
      <c r="B40" s="32" t="s">
        <v>60</v>
      </c>
      <c r="C40" s="34" t="s">
        <v>39</v>
      </c>
      <c r="D40" s="34" t="s">
        <v>47</v>
      </c>
      <c r="E40" s="15">
        <v>451.92</v>
      </c>
      <c r="F40" s="15">
        <f t="shared" si="3"/>
        <v>45.192000000000007</v>
      </c>
      <c r="G40" s="27">
        <f t="shared" si="4"/>
        <v>406.73</v>
      </c>
      <c r="H40" s="14">
        <v>1</v>
      </c>
      <c r="I40" s="17">
        <f t="shared" si="5"/>
        <v>406.73</v>
      </c>
      <c r="J40" s="40">
        <v>406.73</v>
      </c>
      <c r="K40" s="14">
        <v>1</v>
      </c>
      <c r="L40" s="17">
        <f t="shared" si="6"/>
        <v>406.73</v>
      </c>
    </row>
    <row r="41" spans="1:12" ht="28.5">
      <c r="A41" s="39" t="s">
        <v>176</v>
      </c>
      <c r="B41" s="32" t="s">
        <v>61</v>
      </c>
      <c r="C41" s="34" t="s">
        <v>39</v>
      </c>
      <c r="D41" s="36" t="s">
        <v>47</v>
      </c>
      <c r="E41" s="19">
        <v>272.85000000000002</v>
      </c>
      <c r="F41" s="15">
        <f t="shared" si="3"/>
        <v>27.285000000000004</v>
      </c>
      <c r="G41" s="27">
        <f t="shared" si="4"/>
        <v>245.57</v>
      </c>
      <c r="H41" s="14">
        <v>3</v>
      </c>
      <c r="I41" s="17">
        <f t="shared" si="5"/>
        <v>736.71</v>
      </c>
      <c r="J41" s="41">
        <v>245.57</v>
      </c>
      <c r="K41" s="14">
        <v>3</v>
      </c>
      <c r="L41" s="17">
        <f t="shared" si="6"/>
        <v>736.71</v>
      </c>
    </row>
    <row r="42" spans="1:12" ht="42.75">
      <c r="A42" s="39" t="s">
        <v>177</v>
      </c>
      <c r="B42" s="32" t="s">
        <v>62</v>
      </c>
      <c r="C42" s="34" t="s">
        <v>39</v>
      </c>
      <c r="D42" s="34" t="s">
        <v>44</v>
      </c>
      <c r="E42" s="15">
        <v>585.75</v>
      </c>
      <c r="F42" s="15">
        <f t="shared" si="3"/>
        <v>58.575000000000003</v>
      </c>
      <c r="G42" s="27">
        <f t="shared" si="4"/>
        <v>527.17999999999995</v>
      </c>
      <c r="H42" s="14">
        <v>2</v>
      </c>
      <c r="I42" s="17">
        <f t="shared" si="5"/>
        <v>1054.3599999999999</v>
      </c>
      <c r="J42" s="40">
        <v>527.17999999999995</v>
      </c>
      <c r="K42" s="14">
        <v>2</v>
      </c>
      <c r="L42" s="17">
        <f t="shared" si="6"/>
        <v>1054.3599999999999</v>
      </c>
    </row>
    <row r="43" spans="1:12" ht="42.75">
      <c r="A43" s="39" t="s">
        <v>178</v>
      </c>
      <c r="B43" s="32" t="s">
        <v>63</v>
      </c>
      <c r="C43" s="34" t="s">
        <v>39</v>
      </c>
      <c r="D43" s="34" t="s">
        <v>44</v>
      </c>
      <c r="E43" s="15">
        <v>605</v>
      </c>
      <c r="F43" s="15">
        <f t="shared" si="3"/>
        <v>60.5</v>
      </c>
      <c r="G43" s="27">
        <f t="shared" si="4"/>
        <v>544.5</v>
      </c>
      <c r="H43" s="14">
        <v>1</v>
      </c>
      <c r="I43" s="17">
        <f t="shared" si="5"/>
        <v>544.5</v>
      </c>
      <c r="J43" s="40">
        <v>544.5</v>
      </c>
      <c r="K43" s="14">
        <v>1</v>
      </c>
      <c r="L43" s="17">
        <f t="shared" si="6"/>
        <v>544.5</v>
      </c>
    </row>
    <row r="44" spans="1:12" ht="57">
      <c r="A44" s="39" t="s">
        <v>179</v>
      </c>
      <c r="B44" s="32" t="s">
        <v>64</v>
      </c>
      <c r="C44" s="34" t="s">
        <v>39</v>
      </c>
      <c r="D44" s="34" t="s">
        <v>65</v>
      </c>
      <c r="E44" s="15">
        <v>669.22</v>
      </c>
      <c r="F44" s="15">
        <f t="shared" si="3"/>
        <v>66.922000000000011</v>
      </c>
      <c r="G44" s="27">
        <f t="shared" si="4"/>
        <v>602.29999999999995</v>
      </c>
      <c r="H44" s="14">
        <v>1</v>
      </c>
      <c r="I44" s="17">
        <f t="shared" si="5"/>
        <v>602.29999999999995</v>
      </c>
      <c r="J44" s="40">
        <v>602.29999999999995</v>
      </c>
      <c r="K44" s="14">
        <v>1</v>
      </c>
      <c r="L44" s="17">
        <f t="shared" si="6"/>
        <v>602.29999999999995</v>
      </c>
    </row>
    <row r="45" spans="1:12" ht="42.75">
      <c r="A45" s="39" t="s">
        <v>180</v>
      </c>
      <c r="B45" s="32" t="s">
        <v>66</v>
      </c>
      <c r="C45" s="34" t="s">
        <v>39</v>
      </c>
      <c r="D45" s="34" t="s">
        <v>47</v>
      </c>
      <c r="E45" s="15">
        <v>770</v>
      </c>
      <c r="F45" s="15">
        <f t="shared" si="3"/>
        <v>77</v>
      </c>
      <c r="G45" s="27">
        <f t="shared" si="4"/>
        <v>693</v>
      </c>
      <c r="H45" s="14">
        <v>3</v>
      </c>
      <c r="I45" s="17">
        <f t="shared" si="5"/>
        <v>2079</v>
      </c>
      <c r="J45" s="40">
        <v>693</v>
      </c>
      <c r="K45" s="14">
        <v>3</v>
      </c>
      <c r="L45" s="17">
        <f t="shared" si="6"/>
        <v>2079</v>
      </c>
    </row>
    <row r="46" spans="1:12" ht="42.75">
      <c r="A46" s="39" t="s">
        <v>181</v>
      </c>
      <c r="B46" s="32" t="s">
        <v>67</v>
      </c>
      <c r="C46" s="34" t="s">
        <v>39</v>
      </c>
      <c r="D46" s="34" t="s">
        <v>44</v>
      </c>
      <c r="E46" s="15">
        <v>770</v>
      </c>
      <c r="F46" s="15">
        <f t="shared" si="3"/>
        <v>77</v>
      </c>
      <c r="G46" s="27">
        <f t="shared" si="4"/>
        <v>693</v>
      </c>
      <c r="H46" s="14">
        <v>1</v>
      </c>
      <c r="I46" s="17">
        <f t="shared" si="5"/>
        <v>693</v>
      </c>
      <c r="J46" s="40">
        <v>693</v>
      </c>
      <c r="K46" s="14">
        <v>1</v>
      </c>
      <c r="L46" s="17">
        <f t="shared" si="6"/>
        <v>693</v>
      </c>
    </row>
    <row r="47" spans="1:12" ht="28.5">
      <c r="A47" s="39" t="s">
        <v>182</v>
      </c>
      <c r="B47" s="32" t="s">
        <v>68</v>
      </c>
      <c r="C47" s="34" t="s">
        <v>39</v>
      </c>
      <c r="D47" s="34" t="s">
        <v>47</v>
      </c>
      <c r="E47" s="15">
        <v>855.48</v>
      </c>
      <c r="F47" s="15">
        <f t="shared" si="3"/>
        <v>85.548000000000002</v>
      </c>
      <c r="G47" s="27">
        <f t="shared" si="4"/>
        <v>769.93</v>
      </c>
      <c r="H47" s="14">
        <v>2</v>
      </c>
      <c r="I47" s="17">
        <f t="shared" si="5"/>
        <v>1539.86</v>
      </c>
      <c r="J47" s="40">
        <v>769.93</v>
      </c>
      <c r="K47" s="14">
        <v>2</v>
      </c>
      <c r="L47" s="17">
        <f t="shared" si="6"/>
        <v>1539.86</v>
      </c>
    </row>
    <row r="48" spans="1:12" ht="42.75">
      <c r="A48" s="39" t="s">
        <v>183</v>
      </c>
      <c r="B48" s="32" t="s">
        <v>69</v>
      </c>
      <c r="C48" s="34" t="s">
        <v>39</v>
      </c>
      <c r="D48" s="34" t="s">
        <v>44</v>
      </c>
      <c r="E48" s="15">
        <v>855.48</v>
      </c>
      <c r="F48" s="15">
        <f t="shared" si="3"/>
        <v>85.548000000000002</v>
      </c>
      <c r="G48" s="27">
        <f t="shared" si="4"/>
        <v>769.93</v>
      </c>
      <c r="H48" s="14">
        <v>1</v>
      </c>
      <c r="I48" s="17">
        <f t="shared" si="5"/>
        <v>769.93</v>
      </c>
      <c r="J48" s="40">
        <v>769.93</v>
      </c>
      <c r="K48" s="14">
        <v>1</v>
      </c>
      <c r="L48" s="17">
        <f t="shared" si="6"/>
        <v>769.93</v>
      </c>
    </row>
    <row r="49" spans="1:12" ht="42.75">
      <c r="A49" s="39" t="s">
        <v>184</v>
      </c>
      <c r="B49" s="32" t="s">
        <v>70</v>
      </c>
      <c r="C49" s="34" t="s">
        <v>39</v>
      </c>
      <c r="D49" s="34" t="s">
        <v>47</v>
      </c>
      <c r="E49" s="15">
        <v>865.82</v>
      </c>
      <c r="F49" s="15">
        <f t="shared" si="3"/>
        <v>86.582000000000008</v>
      </c>
      <c r="G49" s="27">
        <f t="shared" si="4"/>
        <v>779.24</v>
      </c>
      <c r="H49" s="14">
        <v>1</v>
      </c>
      <c r="I49" s="17">
        <f t="shared" si="5"/>
        <v>779.24</v>
      </c>
      <c r="J49" s="40">
        <v>779.24</v>
      </c>
      <c r="K49" s="14">
        <v>1</v>
      </c>
      <c r="L49" s="17">
        <f t="shared" si="6"/>
        <v>779.24</v>
      </c>
    </row>
    <row r="50" spans="1:12" ht="42.75">
      <c r="A50" s="39" t="s">
        <v>185</v>
      </c>
      <c r="B50" s="32" t="s">
        <v>71</v>
      </c>
      <c r="C50" s="34" t="s">
        <v>39</v>
      </c>
      <c r="D50" s="34" t="s">
        <v>44</v>
      </c>
      <c r="E50" s="15">
        <v>1068.71</v>
      </c>
      <c r="F50" s="15">
        <f t="shared" si="3"/>
        <v>106.87100000000001</v>
      </c>
      <c r="G50" s="27">
        <f t="shared" si="4"/>
        <v>961.84</v>
      </c>
      <c r="H50" s="14">
        <v>1</v>
      </c>
      <c r="I50" s="17">
        <f t="shared" si="5"/>
        <v>961.84</v>
      </c>
      <c r="J50" s="40">
        <v>961.84</v>
      </c>
      <c r="K50" s="14">
        <v>1</v>
      </c>
      <c r="L50" s="17">
        <f t="shared" si="6"/>
        <v>961.84</v>
      </c>
    </row>
    <row r="51" spans="1:12" ht="42.75">
      <c r="A51" s="39" t="s">
        <v>186</v>
      </c>
      <c r="B51" s="32" t="s">
        <v>72</v>
      </c>
      <c r="C51" s="34" t="s">
        <v>39</v>
      </c>
      <c r="D51" s="34" t="s">
        <v>47</v>
      </c>
      <c r="E51" s="15">
        <v>1558.33</v>
      </c>
      <c r="F51" s="15">
        <f t="shared" si="3"/>
        <v>155.833</v>
      </c>
      <c r="G51" s="27">
        <f t="shared" si="4"/>
        <v>1402.5</v>
      </c>
      <c r="H51" s="14">
        <v>1</v>
      </c>
      <c r="I51" s="17">
        <f t="shared" si="5"/>
        <v>1402.5</v>
      </c>
      <c r="J51" s="40">
        <v>1402.5</v>
      </c>
      <c r="K51" s="14">
        <v>1</v>
      </c>
      <c r="L51" s="17">
        <f t="shared" si="6"/>
        <v>1402.5</v>
      </c>
    </row>
    <row r="52" spans="1:12" ht="28.5">
      <c r="A52" s="39" t="s">
        <v>187</v>
      </c>
      <c r="B52" s="32" t="s">
        <v>73</v>
      </c>
      <c r="C52" s="34" t="s">
        <v>39</v>
      </c>
      <c r="D52" s="34" t="s">
        <v>47</v>
      </c>
      <c r="E52" s="15">
        <v>1667.42</v>
      </c>
      <c r="F52" s="15">
        <f t="shared" si="3"/>
        <v>166.74200000000002</v>
      </c>
      <c r="G52" s="27">
        <f t="shared" si="4"/>
        <v>1500.68</v>
      </c>
      <c r="H52" s="14">
        <v>1</v>
      </c>
      <c r="I52" s="17">
        <f t="shared" si="5"/>
        <v>1500.68</v>
      </c>
      <c r="J52" s="40">
        <v>1500.68</v>
      </c>
      <c r="K52" s="14">
        <v>1</v>
      </c>
      <c r="L52" s="17">
        <f t="shared" si="6"/>
        <v>1500.68</v>
      </c>
    </row>
    <row r="53" spans="1:12" ht="28.5">
      <c r="A53" s="39" t="s">
        <v>188</v>
      </c>
      <c r="B53" s="32" t="s">
        <v>74</v>
      </c>
      <c r="C53" s="34" t="s">
        <v>39</v>
      </c>
      <c r="D53" s="34" t="s">
        <v>47</v>
      </c>
      <c r="E53" s="15">
        <v>1731.58</v>
      </c>
      <c r="F53" s="15">
        <f t="shared" si="3"/>
        <v>173.15800000000002</v>
      </c>
      <c r="G53" s="27">
        <f t="shared" si="4"/>
        <v>1558.42</v>
      </c>
      <c r="H53" s="14">
        <v>1</v>
      </c>
      <c r="I53" s="17">
        <f t="shared" si="5"/>
        <v>1558.42</v>
      </c>
      <c r="J53" s="40">
        <v>1558.42</v>
      </c>
      <c r="K53" s="14">
        <v>1</v>
      </c>
      <c r="L53" s="17">
        <f t="shared" si="6"/>
        <v>1558.42</v>
      </c>
    </row>
    <row r="54" spans="1:12" ht="28.5">
      <c r="A54" s="39" t="s">
        <v>189</v>
      </c>
      <c r="B54" s="32" t="s">
        <v>75</v>
      </c>
      <c r="C54" s="34" t="s">
        <v>39</v>
      </c>
      <c r="D54" s="34" t="s">
        <v>47</v>
      </c>
      <c r="E54" s="15">
        <v>2324.85</v>
      </c>
      <c r="F54" s="15">
        <f t="shared" si="3"/>
        <v>232.48500000000001</v>
      </c>
      <c r="G54" s="27">
        <f t="shared" si="4"/>
        <v>2092.37</v>
      </c>
      <c r="H54" s="14">
        <v>1</v>
      </c>
      <c r="I54" s="17">
        <f t="shared" si="5"/>
        <v>2092.37</v>
      </c>
      <c r="J54" s="40">
        <v>2092.37</v>
      </c>
      <c r="K54" s="14">
        <v>1</v>
      </c>
      <c r="L54" s="17">
        <f t="shared" si="6"/>
        <v>2092.37</v>
      </c>
    </row>
    <row r="55" spans="1:12" ht="42.75">
      <c r="A55" s="39" t="s">
        <v>190</v>
      </c>
      <c r="B55" s="32" t="s">
        <v>76</v>
      </c>
      <c r="C55" s="34" t="s">
        <v>39</v>
      </c>
      <c r="D55" s="34" t="s">
        <v>44</v>
      </c>
      <c r="E55" s="15">
        <v>2744.5</v>
      </c>
      <c r="F55" s="15">
        <f t="shared" si="3"/>
        <v>274.45</v>
      </c>
      <c r="G55" s="27">
        <f t="shared" si="4"/>
        <v>2470.0500000000002</v>
      </c>
      <c r="H55" s="14">
        <v>1</v>
      </c>
      <c r="I55" s="17">
        <f t="shared" si="5"/>
        <v>2470.0500000000002</v>
      </c>
      <c r="J55" s="40">
        <v>2470.0500000000002</v>
      </c>
      <c r="K55" s="14">
        <v>1</v>
      </c>
      <c r="L55" s="17">
        <f t="shared" si="6"/>
        <v>2470.0500000000002</v>
      </c>
    </row>
    <row r="56" spans="1:12" ht="42.75">
      <c r="A56" s="39" t="s">
        <v>191</v>
      </c>
      <c r="B56" s="32" t="s">
        <v>77</v>
      </c>
      <c r="C56" s="34" t="s">
        <v>39</v>
      </c>
      <c r="D56" s="34" t="s">
        <v>44</v>
      </c>
      <c r="E56" s="15">
        <v>4261.43</v>
      </c>
      <c r="F56" s="15">
        <f t="shared" si="3"/>
        <v>426.14300000000003</v>
      </c>
      <c r="G56" s="27">
        <f t="shared" si="4"/>
        <v>3835.29</v>
      </c>
      <c r="H56" s="14">
        <v>1</v>
      </c>
      <c r="I56" s="17">
        <f t="shared" si="5"/>
        <v>3835.29</v>
      </c>
      <c r="J56" s="40">
        <v>3835.29</v>
      </c>
      <c r="K56" s="14">
        <v>1</v>
      </c>
      <c r="L56" s="17">
        <f t="shared" si="6"/>
        <v>3835.29</v>
      </c>
    </row>
    <row r="57" spans="1:12" ht="99.75">
      <c r="A57" s="39" t="s">
        <v>192</v>
      </c>
      <c r="B57" s="32" t="s">
        <v>78</v>
      </c>
      <c r="C57" s="33" t="s">
        <v>79</v>
      </c>
      <c r="D57" s="34" t="s">
        <v>80</v>
      </c>
      <c r="E57" s="15">
        <v>556.37</v>
      </c>
      <c r="F57" s="15">
        <f t="shared" si="3"/>
        <v>55.637</v>
      </c>
      <c r="G57" s="27">
        <f t="shared" si="4"/>
        <v>500.73</v>
      </c>
      <c r="H57" s="14">
        <v>2</v>
      </c>
      <c r="I57" s="17">
        <f t="shared" si="5"/>
        <v>1001.46</v>
      </c>
      <c r="J57" s="40">
        <v>500.73</v>
      </c>
      <c r="K57" s="14">
        <v>2</v>
      </c>
      <c r="L57" s="17">
        <f t="shared" si="6"/>
        <v>1001.46</v>
      </c>
    </row>
    <row r="58" spans="1:12" ht="28.5">
      <c r="A58" s="39" t="s">
        <v>193</v>
      </c>
      <c r="B58" s="32" t="s">
        <v>81</v>
      </c>
      <c r="C58" s="34" t="s">
        <v>82</v>
      </c>
      <c r="D58" s="34" t="s">
        <v>21</v>
      </c>
      <c r="E58" s="15">
        <v>728.56</v>
      </c>
      <c r="F58" s="15">
        <f t="shared" si="3"/>
        <v>72.855999999999995</v>
      </c>
      <c r="G58" s="27">
        <f t="shared" si="4"/>
        <v>655.7</v>
      </c>
      <c r="H58" s="14">
        <v>2</v>
      </c>
      <c r="I58" s="17">
        <f t="shared" si="5"/>
        <v>1311.4</v>
      </c>
      <c r="J58" s="40">
        <v>655.7</v>
      </c>
      <c r="K58" s="14">
        <v>2</v>
      </c>
      <c r="L58" s="17">
        <f t="shared" si="6"/>
        <v>1311.4</v>
      </c>
    </row>
    <row r="59" spans="1:12" ht="28.5">
      <c r="A59" s="39" t="s">
        <v>194</v>
      </c>
      <c r="B59" s="35" t="s">
        <v>83</v>
      </c>
      <c r="C59" s="33" t="s">
        <v>82</v>
      </c>
      <c r="D59" s="36" t="s">
        <v>21</v>
      </c>
      <c r="E59" s="19">
        <v>97.93</v>
      </c>
      <c r="F59" s="15">
        <f t="shared" si="3"/>
        <v>9.793000000000001</v>
      </c>
      <c r="G59" s="27">
        <f t="shared" si="4"/>
        <v>88.14</v>
      </c>
      <c r="H59" s="18">
        <v>1</v>
      </c>
      <c r="I59" s="17">
        <f t="shared" si="5"/>
        <v>88.14</v>
      </c>
      <c r="J59" s="41">
        <v>88.14</v>
      </c>
      <c r="K59" s="18">
        <v>1</v>
      </c>
      <c r="L59" s="17">
        <f t="shared" si="6"/>
        <v>88.14</v>
      </c>
    </row>
    <row r="60" spans="1:12" ht="101.25">
      <c r="A60" s="39" t="s">
        <v>195</v>
      </c>
      <c r="B60" s="52" t="s">
        <v>228</v>
      </c>
      <c r="C60" s="33" t="s">
        <v>82</v>
      </c>
      <c r="D60" s="36" t="s">
        <v>21</v>
      </c>
      <c r="E60" s="19">
        <v>97.93</v>
      </c>
      <c r="F60" s="15">
        <f t="shared" si="3"/>
        <v>9.793000000000001</v>
      </c>
      <c r="G60" s="27">
        <f t="shared" si="4"/>
        <v>88.14</v>
      </c>
      <c r="H60" s="18">
        <v>2</v>
      </c>
      <c r="I60" s="17">
        <f t="shared" si="5"/>
        <v>176.28</v>
      </c>
      <c r="J60" s="41">
        <v>88.14</v>
      </c>
      <c r="K60" s="18">
        <v>2</v>
      </c>
      <c r="L60" s="17">
        <f t="shared" si="6"/>
        <v>176.28</v>
      </c>
    </row>
    <row r="61" spans="1:12" ht="28.5">
      <c r="A61" s="39" t="s">
        <v>196</v>
      </c>
      <c r="B61" s="35" t="s">
        <v>84</v>
      </c>
      <c r="C61" s="33" t="s">
        <v>82</v>
      </c>
      <c r="D61" s="36" t="s">
        <v>21</v>
      </c>
      <c r="E61" s="19">
        <v>97.93</v>
      </c>
      <c r="F61" s="15">
        <f t="shared" si="3"/>
        <v>9.793000000000001</v>
      </c>
      <c r="G61" s="27">
        <f t="shared" si="4"/>
        <v>88.14</v>
      </c>
      <c r="H61" s="18">
        <v>1</v>
      </c>
      <c r="I61" s="17">
        <f t="shared" si="5"/>
        <v>88.14</v>
      </c>
      <c r="J61" s="41">
        <v>88.14</v>
      </c>
      <c r="K61" s="18">
        <v>1</v>
      </c>
      <c r="L61" s="17">
        <f t="shared" si="6"/>
        <v>88.14</v>
      </c>
    </row>
    <row r="62" spans="1:12" ht="28.5">
      <c r="A62" s="39" t="s">
        <v>197</v>
      </c>
      <c r="B62" s="35" t="s">
        <v>85</v>
      </c>
      <c r="C62" s="33" t="s">
        <v>82</v>
      </c>
      <c r="D62" s="36" t="s">
        <v>21</v>
      </c>
      <c r="E62" s="19">
        <v>97.93</v>
      </c>
      <c r="F62" s="15">
        <f t="shared" si="3"/>
        <v>9.793000000000001</v>
      </c>
      <c r="G62" s="27">
        <f t="shared" si="4"/>
        <v>88.14</v>
      </c>
      <c r="H62" s="18">
        <v>1</v>
      </c>
      <c r="I62" s="17">
        <f t="shared" si="5"/>
        <v>88.14</v>
      </c>
      <c r="J62" s="41">
        <v>88.14</v>
      </c>
      <c r="K62" s="18">
        <v>1</v>
      </c>
      <c r="L62" s="17">
        <f t="shared" si="6"/>
        <v>88.14</v>
      </c>
    </row>
    <row r="63" spans="1:12" ht="28.5">
      <c r="A63" s="39" t="s">
        <v>198</v>
      </c>
      <c r="B63" s="35" t="s">
        <v>86</v>
      </c>
      <c r="C63" s="33" t="s">
        <v>82</v>
      </c>
      <c r="D63" s="36" t="s">
        <v>21</v>
      </c>
      <c r="E63" s="19">
        <v>97.93</v>
      </c>
      <c r="F63" s="15">
        <f t="shared" si="3"/>
        <v>9.793000000000001</v>
      </c>
      <c r="G63" s="27">
        <f t="shared" si="4"/>
        <v>88.14</v>
      </c>
      <c r="H63" s="18">
        <v>1</v>
      </c>
      <c r="I63" s="17">
        <f t="shared" si="5"/>
        <v>88.14</v>
      </c>
      <c r="J63" s="41">
        <v>88.14</v>
      </c>
      <c r="K63" s="18">
        <v>1</v>
      </c>
      <c r="L63" s="17">
        <f t="shared" si="6"/>
        <v>88.14</v>
      </c>
    </row>
    <row r="64" spans="1:12" ht="28.5">
      <c r="A64" s="39" t="s">
        <v>199</v>
      </c>
      <c r="B64" s="35" t="s">
        <v>87</v>
      </c>
      <c r="C64" s="33" t="s">
        <v>82</v>
      </c>
      <c r="D64" s="36" t="s">
        <v>21</v>
      </c>
      <c r="E64" s="19">
        <v>97.93</v>
      </c>
      <c r="F64" s="15">
        <f t="shared" si="3"/>
        <v>9.793000000000001</v>
      </c>
      <c r="G64" s="27">
        <f t="shared" si="4"/>
        <v>88.14</v>
      </c>
      <c r="H64" s="18">
        <v>1</v>
      </c>
      <c r="I64" s="17">
        <f t="shared" si="5"/>
        <v>88.14</v>
      </c>
      <c r="J64" s="41">
        <v>88.14</v>
      </c>
      <c r="K64" s="18">
        <v>1</v>
      </c>
      <c r="L64" s="17">
        <f t="shared" si="6"/>
        <v>88.14</v>
      </c>
    </row>
    <row r="65" spans="1:12" ht="33.75">
      <c r="A65" s="39" t="s">
        <v>200</v>
      </c>
      <c r="B65" s="35" t="s">
        <v>88</v>
      </c>
      <c r="C65" s="33" t="s">
        <v>82</v>
      </c>
      <c r="D65" s="36" t="s">
        <v>21</v>
      </c>
      <c r="E65" s="19">
        <v>97.93</v>
      </c>
      <c r="F65" s="15">
        <f t="shared" si="3"/>
        <v>9.793000000000001</v>
      </c>
      <c r="G65" s="27">
        <f t="shared" si="4"/>
        <v>88.14</v>
      </c>
      <c r="H65" s="18">
        <v>1</v>
      </c>
      <c r="I65" s="17">
        <f t="shared" si="5"/>
        <v>88.14</v>
      </c>
      <c r="J65" s="41">
        <v>88.14</v>
      </c>
      <c r="K65" s="18">
        <v>1</v>
      </c>
      <c r="L65" s="17">
        <f t="shared" si="6"/>
        <v>88.14</v>
      </c>
    </row>
    <row r="66" spans="1:12" ht="28.5">
      <c r="A66" s="39" t="s">
        <v>201</v>
      </c>
      <c r="B66" s="32" t="s">
        <v>89</v>
      </c>
      <c r="C66" s="34" t="s">
        <v>90</v>
      </c>
      <c r="D66" s="34" t="s">
        <v>91</v>
      </c>
      <c r="E66" s="15">
        <v>23.82</v>
      </c>
      <c r="F66" s="15">
        <f t="shared" ref="F66:F88" si="7">E66*0.1</f>
        <v>2.3820000000000001</v>
      </c>
      <c r="G66" s="27">
        <f t="shared" ref="G66:G88" si="8">ROUND(E66-E66*0.1,2)</f>
        <v>21.44</v>
      </c>
      <c r="H66" s="14">
        <v>3</v>
      </c>
      <c r="I66" s="17">
        <f t="shared" ref="I66:I88" si="9">G66*H66</f>
        <v>64.320000000000007</v>
      </c>
      <c r="J66" s="40">
        <v>21.44</v>
      </c>
      <c r="K66" s="14">
        <v>3</v>
      </c>
      <c r="L66" s="17">
        <f t="shared" ref="L66:L88" si="10">J66*K66</f>
        <v>64.320000000000007</v>
      </c>
    </row>
    <row r="67" spans="1:12" ht="71.25">
      <c r="A67" s="39" t="s">
        <v>202</v>
      </c>
      <c r="B67" s="32" t="s">
        <v>92</v>
      </c>
      <c r="C67" s="33" t="s">
        <v>93</v>
      </c>
      <c r="D67" s="34" t="s">
        <v>94</v>
      </c>
      <c r="E67" s="15">
        <v>478.85</v>
      </c>
      <c r="F67" s="15">
        <f t="shared" si="7"/>
        <v>47.885000000000005</v>
      </c>
      <c r="G67" s="27">
        <f t="shared" si="8"/>
        <v>430.97</v>
      </c>
      <c r="H67" s="14">
        <v>1</v>
      </c>
      <c r="I67" s="17">
        <f t="shared" si="9"/>
        <v>430.97</v>
      </c>
      <c r="J67" s="40">
        <v>430.97</v>
      </c>
      <c r="K67" s="14">
        <v>1</v>
      </c>
      <c r="L67" s="17">
        <f t="shared" si="10"/>
        <v>430.97</v>
      </c>
    </row>
    <row r="68" spans="1:12" ht="71.25">
      <c r="A68" s="39" t="s">
        <v>203</v>
      </c>
      <c r="B68" s="35" t="s">
        <v>95</v>
      </c>
      <c r="C68" s="33" t="s">
        <v>93</v>
      </c>
      <c r="D68" s="36" t="s">
        <v>94</v>
      </c>
      <c r="E68" s="19">
        <v>2000.85</v>
      </c>
      <c r="F68" s="15">
        <f t="shared" si="7"/>
        <v>200.08500000000001</v>
      </c>
      <c r="G68" s="27">
        <f t="shared" si="8"/>
        <v>1800.77</v>
      </c>
      <c r="H68" s="18">
        <v>1</v>
      </c>
      <c r="I68" s="17">
        <f t="shared" si="9"/>
        <v>1800.77</v>
      </c>
      <c r="J68" s="41">
        <v>1800.77</v>
      </c>
      <c r="K68" s="18">
        <v>1</v>
      </c>
      <c r="L68" s="17">
        <f t="shared" si="10"/>
        <v>1800.77</v>
      </c>
    </row>
    <row r="69" spans="1:12" ht="71.25">
      <c r="A69" s="39" t="s">
        <v>204</v>
      </c>
      <c r="B69" s="35" t="s">
        <v>96</v>
      </c>
      <c r="C69" s="33" t="s">
        <v>93</v>
      </c>
      <c r="D69" s="36" t="s">
        <v>94</v>
      </c>
      <c r="E69" s="19">
        <v>2000.85</v>
      </c>
      <c r="F69" s="15">
        <f t="shared" si="7"/>
        <v>200.08500000000001</v>
      </c>
      <c r="G69" s="27">
        <f t="shared" si="8"/>
        <v>1800.77</v>
      </c>
      <c r="H69" s="18">
        <v>1</v>
      </c>
      <c r="I69" s="17">
        <f t="shared" si="9"/>
        <v>1800.77</v>
      </c>
      <c r="J69" s="41">
        <v>1800.77</v>
      </c>
      <c r="K69" s="18">
        <v>1</v>
      </c>
      <c r="L69" s="17">
        <f t="shared" si="10"/>
        <v>1800.77</v>
      </c>
    </row>
    <row r="70" spans="1:12" ht="71.25">
      <c r="A70" s="39" t="s">
        <v>205</v>
      </c>
      <c r="B70" s="35" t="s">
        <v>97</v>
      </c>
      <c r="C70" s="33" t="s">
        <v>93</v>
      </c>
      <c r="D70" s="36" t="s">
        <v>98</v>
      </c>
      <c r="E70" s="19">
        <v>2000.85</v>
      </c>
      <c r="F70" s="15">
        <f t="shared" si="7"/>
        <v>200.08500000000001</v>
      </c>
      <c r="G70" s="27">
        <f t="shared" si="8"/>
        <v>1800.77</v>
      </c>
      <c r="H70" s="18">
        <v>1</v>
      </c>
      <c r="I70" s="17">
        <f t="shared" si="9"/>
        <v>1800.77</v>
      </c>
      <c r="J70" s="41">
        <v>1800.77</v>
      </c>
      <c r="K70" s="18">
        <v>1</v>
      </c>
      <c r="L70" s="17">
        <f t="shared" si="10"/>
        <v>1800.77</v>
      </c>
    </row>
    <row r="71" spans="1:12" ht="56.25">
      <c r="A71" s="39" t="s">
        <v>206</v>
      </c>
      <c r="B71" s="32" t="s">
        <v>99</v>
      </c>
      <c r="C71" s="33" t="s">
        <v>100</v>
      </c>
      <c r="D71" s="33" t="s">
        <v>101</v>
      </c>
      <c r="E71" s="22">
        <v>61.16</v>
      </c>
      <c r="F71" s="15">
        <f t="shared" si="7"/>
        <v>6.1159999999999997</v>
      </c>
      <c r="G71" s="27">
        <f t="shared" si="8"/>
        <v>55.04</v>
      </c>
      <c r="H71" s="14">
        <v>1</v>
      </c>
      <c r="I71" s="17">
        <f t="shared" si="9"/>
        <v>55.04</v>
      </c>
      <c r="J71" s="42">
        <v>55.04</v>
      </c>
      <c r="K71" s="14">
        <v>1</v>
      </c>
      <c r="L71" s="17">
        <f t="shared" si="10"/>
        <v>55.04</v>
      </c>
    </row>
    <row r="72" spans="1:12" ht="56.25">
      <c r="A72" s="39" t="s">
        <v>207</v>
      </c>
      <c r="B72" s="32" t="s">
        <v>102</v>
      </c>
      <c r="C72" s="33" t="s">
        <v>100</v>
      </c>
      <c r="D72" s="33" t="s">
        <v>101</v>
      </c>
      <c r="E72" s="22">
        <v>102</v>
      </c>
      <c r="F72" s="15">
        <f t="shared" si="7"/>
        <v>10.200000000000001</v>
      </c>
      <c r="G72" s="27">
        <f t="shared" si="8"/>
        <v>91.8</v>
      </c>
      <c r="H72" s="14">
        <v>2</v>
      </c>
      <c r="I72" s="17">
        <f t="shared" si="9"/>
        <v>183.6</v>
      </c>
      <c r="J72" s="42">
        <v>91.8</v>
      </c>
      <c r="K72" s="14">
        <v>2</v>
      </c>
      <c r="L72" s="17">
        <f t="shared" si="10"/>
        <v>183.6</v>
      </c>
    </row>
    <row r="73" spans="1:12" ht="56.25">
      <c r="A73" s="39" t="s">
        <v>208</v>
      </c>
      <c r="B73" s="32" t="s">
        <v>103</v>
      </c>
      <c r="C73" s="33" t="s">
        <v>100</v>
      </c>
      <c r="D73" s="34" t="s">
        <v>104</v>
      </c>
      <c r="E73" s="15">
        <v>125.09</v>
      </c>
      <c r="F73" s="15">
        <f t="shared" si="7"/>
        <v>12.509</v>
      </c>
      <c r="G73" s="27">
        <f t="shared" si="8"/>
        <v>112.58</v>
      </c>
      <c r="H73" s="14">
        <v>1</v>
      </c>
      <c r="I73" s="17">
        <f t="shared" si="9"/>
        <v>112.58</v>
      </c>
      <c r="J73" s="40">
        <v>112.58</v>
      </c>
      <c r="K73" s="14">
        <v>1</v>
      </c>
      <c r="L73" s="17">
        <f t="shared" si="10"/>
        <v>112.58</v>
      </c>
    </row>
    <row r="74" spans="1:12" ht="56.25">
      <c r="A74" s="39" t="s">
        <v>209</v>
      </c>
      <c r="B74" s="32" t="s">
        <v>105</v>
      </c>
      <c r="C74" s="33" t="s">
        <v>100</v>
      </c>
      <c r="D74" s="33" t="s">
        <v>101</v>
      </c>
      <c r="E74" s="22">
        <v>252.89</v>
      </c>
      <c r="F74" s="15">
        <f t="shared" si="7"/>
        <v>25.289000000000001</v>
      </c>
      <c r="G74" s="27">
        <f t="shared" si="8"/>
        <v>227.6</v>
      </c>
      <c r="H74" s="14">
        <v>4</v>
      </c>
      <c r="I74" s="17">
        <f t="shared" si="9"/>
        <v>910.4</v>
      </c>
      <c r="J74" s="42">
        <v>227.6</v>
      </c>
      <c r="K74" s="14">
        <v>4</v>
      </c>
      <c r="L74" s="17">
        <f t="shared" si="10"/>
        <v>910.4</v>
      </c>
    </row>
    <row r="75" spans="1:12" ht="56.25">
      <c r="A75" s="39" t="s">
        <v>210</v>
      </c>
      <c r="B75" s="32" t="s">
        <v>106</v>
      </c>
      <c r="C75" s="33" t="s">
        <v>100</v>
      </c>
      <c r="D75" s="34" t="s">
        <v>107</v>
      </c>
      <c r="E75" s="15">
        <v>416.05</v>
      </c>
      <c r="F75" s="15">
        <f t="shared" si="7"/>
        <v>41.605000000000004</v>
      </c>
      <c r="G75" s="27">
        <f t="shared" si="8"/>
        <v>374.45</v>
      </c>
      <c r="H75" s="14">
        <v>1</v>
      </c>
      <c r="I75" s="17">
        <f t="shared" si="9"/>
        <v>374.45</v>
      </c>
      <c r="J75" s="40">
        <v>374.45</v>
      </c>
      <c r="K75" s="14">
        <v>1</v>
      </c>
      <c r="L75" s="17">
        <f t="shared" si="10"/>
        <v>374.45</v>
      </c>
    </row>
    <row r="76" spans="1:12" ht="56.25">
      <c r="A76" s="39" t="s">
        <v>211</v>
      </c>
      <c r="B76" s="32" t="s">
        <v>108</v>
      </c>
      <c r="C76" s="33" t="s">
        <v>100</v>
      </c>
      <c r="D76" s="34" t="s">
        <v>107</v>
      </c>
      <c r="E76" s="15">
        <v>460.05</v>
      </c>
      <c r="F76" s="15">
        <f t="shared" si="7"/>
        <v>46.005000000000003</v>
      </c>
      <c r="G76" s="27">
        <f t="shared" si="8"/>
        <v>414.05</v>
      </c>
      <c r="H76" s="14">
        <v>1</v>
      </c>
      <c r="I76" s="17">
        <f t="shared" si="9"/>
        <v>414.05</v>
      </c>
      <c r="J76" s="40">
        <v>414.05</v>
      </c>
      <c r="K76" s="14">
        <v>1</v>
      </c>
      <c r="L76" s="17">
        <f t="shared" si="10"/>
        <v>414.05</v>
      </c>
    </row>
    <row r="77" spans="1:12" ht="56.25">
      <c r="A77" s="39" t="s">
        <v>212</v>
      </c>
      <c r="B77" s="32" t="s">
        <v>109</v>
      </c>
      <c r="C77" s="33" t="s">
        <v>100</v>
      </c>
      <c r="D77" s="34" t="s">
        <v>107</v>
      </c>
      <c r="E77" s="15">
        <v>668.23</v>
      </c>
      <c r="F77" s="15">
        <f t="shared" si="7"/>
        <v>66.823000000000008</v>
      </c>
      <c r="G77" s="27">
        <f t="shared" si="8"/>
        <v>601.41</v>
      </c>
      <c r="H77" s="14">
        <v>1</v>
      </c>
      <c r="I77" s="17">
        <f t="shared" si="9"/>
        <v>601.41</v>
      </c>
      <c r="J77" s="40">
        <v>601.41</v>
      </c>
      <c r="K77" s="14">
        <v>1</v>
      </c>
      <c r="L77" s="17">
        <f t="shared" si="10"/>
        <v>601.41</v>
      </c>
    </row>
    <row r="78" spans="1:12" ht="56.25">
      <c r="A78" s="39" t="s">
        <v>213</v>
      </c>
      <c r="B78" s="32" t="s">
        <v>110</v>
      </c>
      <c r="C78" s="33" t="s">
        <v>100</v>
      </c>
      <c r="D78" s="34" t="s">
        <v>111</v>
      </c>
      <c r="E78" s="15">
        <v>847</v>
      </c>
      <c r="F78" s="15">
        <f t="shared" si="7"/>
        <v>84.7</v>
      </c>
      <c r="G78" s="27">
        <f t="shared" si="8"/>
        <v>762.3</v>
      </c>
      <c r="H78" s="14">
        <v>1</v>
      </c>
      <c r="I78" s="17">
        <f t="shared" si="9"/>
        <v>762.3</v>
      </c>
      <c r="J78" s="40">
        <v>762.3</v>
      </c>
      <c r="K78" s="14">
        <v>1</v>
      </c>
      <c r="L78" s="17">
        <f t="shared" si="10"/>
        <v>762.3</v>
      </c>
    </row>
    <row r="79" spans="1:12" ht="56.25">
      <c r="A79" s="39" t="s">
        <v>214</v>
      </c>
      <c r="B79" s="35" t="s">
        <v>112</v>
      </c>
      <c r="C79" s="33" t="s">
        <v>100</v>
      </c>
      <c r="D79" s="34" t="s">
        <v>111</v>
      </c>
      <c r="E79" s="15">
        <v>847</v>
      </c>
      <c r="F79" s="15">
        <f t="shared" si="7"/>
        <v>84.7</v>
      </c>
      <c r="G79" s="27">
        <f t="shared" si="8"/>
        <v>762.3</v>
      </c>
      <c r="H79" s="18">
        <v>1</v>
      </c>
      <c r="I79" s="17">
        <f t="shared" si="9"/>
        <v>762.3</v>
      </c>
      <c r="J79" s="40">
        <v>762.3</v>
      </c>
      <c r="K79" s="18">
        <v>1</v>
      </c>
      <c r="L79" s="17">
        <f t="shared" si="10"/>
        <v>762.3</v>
      </c>
    </row>
    <row r="80" spans="1:12" ht="56.25">
      <c r="A80" s="39" t="s">
        <v>215</v>
      </c>
      <c r="B80" s="35" t="s">
        <v>113</v>
      </c>
      <c r="C80" s="33" t="s">
        <v>100</v>
      </c>
      <c r="D80" s="36" t="s">
        <v>111</v>
      </c>
      <c r="E80" s="19">
        <v>193</v>
      </c>
      <c r="F80" s="15">
        <f t="shared" si="7"/>
        <v>19.3</v>
      </c>
      <c r="G80" s="27">
        <f t="shared" si="8"/>
        <v>173.7</v>
      </c>
      <c r="H80" s="18">
        <v>1</v>
      </c>
      <c r="I80" s="17">
        <f t="shared" si="9"/>
        <v>173.7</v>
      </c>
      <c r="J80" s="41">
        <v>173.7</v>
      </c>
      <c r="K80" s="18">
        <v>1</v>
      </c>
      <c r="L80" s="17">
        <f t="shared" si="10"/>
        <v>173.7</v>
      </c>
    </row>
    <row r="81" spans="1:12" ht="56.25">
      <c r="A81" s="39" t="s">
        <v>216</v>
      </c>
      <c r="B81" s="35" t="s">
        <v>114</v>
      </c>
      <c r="C81" s="33" t="s">
        <v>100</v>
      </c>
      <c r="D81" s="37" t="s">
        <v>128</v>
      </c>
      <c r="E81" s="23">
        <v>97.52000000000001</v>
      </c>
      <c r="F81" s="15">
        <f t="shared" si="7"/>
        <v>9.7520000000000024</v>
      </c>
      <c r="G81" s="27">
        <f t="shared" si="8"/>
        <v>87.77</v>
      </c>
      <c r="H81" s="18">
        <v>1</v>
      </c>
      <c r="I81" s="17">
        <f t="shared" si="9"/>
        <v>87.77</v>
      </c>
      <c r="J81" s="47"/>
      <c r="K81" s="18">
        <v>1</v>
      </c>
      <c r="L81" s="17">
        <f t="shared" si="10"/>
        <v>0</v>
      </c>
    </row>
    <row r="82" spans="1:12" ht="56.25">
      <c r="A82" s="39" t="s">
        <v>217</v>
      </c>
      <c r="B82" s="35" t="s">
        <v>115</v>
      </c>
      <c r="C82" s="33" t="s">
        <v>100</v>
      </c>
      <c r="D82" s="37" t="s">
        <v>128</v>
      </c>
      <c r="E82" s="23">
        <v>243.8</v>
      </c>
      <c r="F82" s="15">
        <f t="shared" si="7"/>
        <v>24.380000000000003</v>
      </c>
      <c r="G82" s="27">
        <f t="shared" si="8"/>
        <v>219.42</v>
      </c>
      <c r="H82" s="18">
        <v>1</v>
      </c>
      <c r="I82" s="17">
        <f t="shared" si="9"/>
        <v>219.42</v>
      </c>
      <c r="J82" s="47"/>
      <c r="K82" s="18">
        <v>1</v>
      </c>
      <c r="L82" s="17">
        <f t="shared" si="10"/>
        <v>0</v>
      </c>
    </row>
    <row r="83" spans="1:12" ht="71.25">
      <c r="A83" s="39" t="s">
        <v>218</v>
      </c>
      <c r="B83" s="32" t="s">
        <v>116</v>
      </c>
      <c r="C83" s="33" t="s">
        <v>117</v>
      </c>
      <c r="D83" s="34" t="s">
        <v>118</v>
      </c>
      <c r="E83" s="22">
        <v>3200</v>
      </c>
      <c r="F83" s="15">
        <f t="shared" si="7"/>
        <v>320</v>
      </c>
      <c r="G83" s="27">
        <f t="shared" si="8"/>
        <v>2880</v>
      </c>
      <c r="H83" s="14">
        <v>1</v>
      </c>
      <c r="I83" s="17">
        <f t="shared" si="9"/>
        <v>2880</v>
      </c>
      <c r="J83" s="42">
        <v>2880</v>
      </c>
      <c r="K83" s="14">
        <v>1</v>
      </c>
      <c r="L83" s="17">
        <f t="shared" si="10"/>
        <v>2880</v>
      </c>
    </row>
    <row r="84" spans="1:12" ht="71.25">
      <c r="A84" s="39" t="s">
        <v>219</v>
      </c>
      <c r="B84" s="32" t="s">
        <v>119</v>
      </c>
      <c r="C84" s="33" t="s">
        <v>117</v>
      </c>
      <c r="D84" s="34" t="s">
        <v>118</v>
      </c>
      <c r="E84" s="15">
        <v>3520</v>
      </c>
      <c r="F84" s="15">
        <f t="shared" si="7"/>
        <v>352</v>
      </c>
      <c r="G84" s="27">
        <f t="shared" si="8"/>
        <v>3168</v>
      </c>
      <c r="H84" s="14">
        <v>2</v>
      </c>
      <c r="I84" s="17">
        <f t="shared" si="9"/>
        <v>6336</v>
      </c>
      <c r="J84" s="40">
        <v>3168</v>
      </c>
      <c r="K84" s="14">
        <v>2</v>
      </c>
      <c r="L84" s="17">
        <f t="shared" si="10"/>
        <v>6336</v>
      </c>
    </row>
    <row r="85" spans="1:12" ht="33.75">
      <c r="A85" s="39" t="s">
        <v>220</v>
      </c>
      <c r="B85" s="32" t="s">
        <v>120</v>
      </c>
      <c r="C85" s="33" t="s">
        <v>121</v>
      </c>
      <c r="D85" s="37" t="s">
        <v>128</v>
      </c>
      <c r="E85" s="24">
        <v>10022.36</v>
      </c>
      <c r="F85" s="15">
        <f t="shared" si="7"/>
        <v>1002.2360000000001</v>
      </c>
      <c r="G85" s="27">
        <f t="shared" si="8"/>
        <v>9020.1200000000008</v>
      </c>
      <c r="H85" s="14">
        <v>1</v>
      </c>
      <c r="I85" s="17">
        <f t="shared" si="9"/>
        <v>9020.1200000000008</v>
      </c>
      <c r="J85" s="48"/>
      <c r="K85" s="14">
        <v>1</v>
      </c>
      <c r="L85" s="17">
        <f t="shared" si="10"/>
        <v>0</v>
      </c>
    </row>
    <row r="86" spans="1:12" ht="42.75">
      <c r="A86" s="39" t="s">
        <v>221</v>
      </c>
      <c r="B86" s="32" t="s">
        <v>122</v>
      </c>
      <c r="C86" s="33" t="s">
        <v>27</v>
      </c>
      <c r="D86" s="36" t="s">
        <v>123</v>
      </c>
      <c r="E86" s="25">
        <v>81615.34</v>
      </c>
      <c r="F86" s="15">
        <f t="shared" si="7"/>
        <v>8161.5339999999997</v>
      </c>
      <c r="G86" s="27">
        <f t="shared" si="8"/>
        <v>73453.81</v>
      </c>
      <c r="H86" s="14">
        <v>1</v>
      </c>
      <c r="I86" s="17">
        <f t="shared" si="9"/>
        <v>73453.81</v>
      </c>
      <c r="J86" s="43">
        <v>73453.81</v>
      </c>
      <c r="K86" s="14">
        <v>1</v>
      </c>
      <c r="L86" s="17">
        <f t="shared" si="10"/>
        <v>73453.81</v>
      </c>
    </row>
    <row r="87" spans="1:12" ht="30">
      <c r="A87" s="39" t="s">
        <v>222</v>
      </c>
      <c r="B87" s="38" t="s">
        <v>124</v>
      </c>
      <c r="C87" s="13" t="s">
        <v>39</v>
      </c>
      <c r="D87" s="36" t="s">
        <v>47</v>
      </c>
      <c r="E87" s="16">
        <v>12893.34</v>
      </c>
      <c r="F87" s="15">
        <f t="shared" si="7"/>
        <v>1289.3340000000001</v>
      </c>
      <c r="G87" s="27">
        <f t="shared" si="8"/>
        <v>11604.01</v>
      </c>
      <c r="H87" s="18">
        <v>1</v>
      </c>
      <c r="I87" s="17">
        <f t="shared" si="9"/>
        <v>11604.01</v>
      </c>
      <c r="J87" s="27">
        <v>11604.01</v>
      </c>
      <c r="K87" s="18">
        <v>1</v>
      </c>
      <c r="L87" s="17">
        <f t="shared" si="10"/>
        <v>11604.01</v>
      </c>
    </row>
    <row r="88" spans="1:12" ht="60">
      <c r="A88" s="39" t="s">
        <v>223</v>
      </c>
      <c r="B88" s="38" t="s">
        <v>125</v>
      </c>
      <c r="C88" s="13" t="s">
        <v>39</v>
      </c>
      <c r="D88" s="13" t="s">
        <v>47</v>
      </c>
      <c r="E88" s="26">
        <v>38285.43</v>
      </c>
      <c r="F88" s="15">
        <f t="shared" si="7"/>
        <v>3828.5430000000001</v>
      </c>
      <c r="G88" s="28">
        <f t="shared" si="8"/>
        <v>34456.89</v>
      </c>
      <c r="H88" s="18">
        <v>1</v>
      </c>
      <c r="I88" s="17">
        <f t="shared" si="9"/>
        <v>34456.89</v>
      </c>
      <c r="J88" s="28">
        <v>34456.89</v>
      </c>
      <c r="K88" s="18">
        <v>1</v>
      </c>
      <c r="L88" s="17">
        <f t="shared" si="10"/>
        <v>34456.89</v>
      </c>
    </row>
    <row r="89" spans="1:12">
      <c r="A89" s="1"/>
      <c r="B89" s="1"/>
      <c r="C89" s="1"/>
      <c r="D89" s="1"/>
      <c r="E89" s="2"/>
      <c r="F89" s="2"/>
      <c r="G89" s="49" t="s">
        <v>130</v>
      </c>
      <c r="H89" s="49"/>
      <c r="I89" s="6">
        <f>SUM(I2:I88)</f>
        <v>214639.58000000002</v>
      </c>
      <c r="K89" s="44" t="s">
        <v>224</v>
      </c>
      <c r="L89" s="4">
        <f>SUM(L2:L88)</f>
        <v>195628.64</v>
      </c>
    </row>
    <row r="90" spans="1:12">
      <c r="A90" s="1"/>
      <c r="B90" s="1"/>
      <c r="C90" s="1"/>
      <c r="D90" s="1"/>
      <c r="E90" s="2"/>
      <c r="F90" s="2"/>
    </row>
    <row r="91" spans="1:12">
      <c r="A91" s="1"/>
      <c r="B91" s="1"/>
      <c r="C91" s="1"/>
      <c r="D91" s="1"/>
      <c r="E91" s="2"/>
      <c r="F91" s="2"/>
      <c r="G91" s="50" t="s">
        <v>131</v>
      </c>
      <c r="H91" s="50"/>
      <c r="I91" s="4">
        <f>I89*4</f>
        <v>858558.32000000007</v>
      </c>
      <c r="K91" s="29" t="s">
        <v>225</v>
      </c>
      <c r="L91" s="30">
        <f>L89*4</f>
        <v>782514.56</v>
      </c>
    </row>
    <row r="92" spans="1:12">
      <c r="A92" s="1"/>
      <c r="B92" s="1"/>
      <c r="C92" s="1"/>
      <c r="D92" s="1"/>
      <c r="E92" s="2"/>
      <c r="F92" s="2"/>
      <c r="G92" s="50" t="s">
        <v>126</v>
      </c>
      <c r="H92" s="50"/>
      <c r="I92" s="4">
        <f>(I91/48)</f>
        <v>17886.631666666668</v>
      </c>
      <c r="K92" s="29" t="s">
        <v>134</v>
      </c>
      <c r="L92" s="30">
        <f>(L91/48)</f>
        <v>16302.386666666667</v>
      </c>
    </row>
    <row r="93" spans="1:12">
      <c r="A93" s="1"/>
      <c r="B93" s="1"/>
      <c r="C93" s="1"/>
      <c r="D93" s="1"/>
      <c r="E93" s="2"/>
      <c r="F93" s="2"/>
      <c r="G93" s="50" t="s">
        <v>132</v>
      </c>
      <c r="H93" s="50"/>
      <c r="I93" s="5">
        <f>I91+(I91*0.1)</f>
        <v>944414.15200000012</v>
      </c>
      <c r="K93" s="29" t="s">
        <v>226</v>
      </c>
      <c r="L93" s="31">
        <f>L91+(L91*0.1)</f>
        <v>860766.01600000006</v>
      </c>
    </row>
    <row r="94" spans="1:12">
      <c r="A94" s="1"/>
      <c r="B94" s="1"/>
      <c r="C94" s="1"/>
      <c r="D94" s="1"/>
      <c r="E94" s="2"/>
      <c r="F94" s="2"/>
      <c r="G94" s="1"/>
    </row>
    <row r="95" spans="1:12">
      <c r="I95" s="3"/>
    </row>
    <row r="96" spans="1:12">
      <c r="I96" s="3"/>
    </row>
    <row r="97" spans="9:9">
      <c r="I97" s="3"/>
    </row>
    <row r="98" spans="9:9">
      <c r="I98" s="3"/>
    </row>
    <row r="99" spans="9:9">
      <c r="I99" s="3"/>
    </row>
  </sheetData>
  <sheetProtection password="CC3D" sheet="1" objects="1" scenarios="1" selectLockedCells="1"/>
  <mergeCells count="4">
    <mergeCell ref="G89:H89"/>
    <mergeCell ref="G91:H91"/>
    <mergeCell ref="G92:H92"/>
    <mergeCell ref="G93:H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2d84fca-0ec9-4bd1-bf0f-9cd618bc4a3d">D55WCX7TAH37-158-5299</_dlc_DocId>
    <_dlc_DocIdUrl xmlns="92d84fca-0ec9-4bd1-bf0f-9cd618bc4a3d">
      <Url>http://proyectosmm.mutuamontanesa.local/comprasmm/_layouts/DocIdRedir.aspx?ID=D55WCX7TAH37-158-5299</Url>
      <Description>D55WCX7TAH37-158-5299</Description>
    </_dlc_DocIdUrl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AEE89A-7871-465C-8A7B-4C4937F7F3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46E216-76A7-4EC9-8816-D828F3FE464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A3C185B-C818-427C-AAB0-4A077E7F683C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669B7E01-97F7-4414-B0E3-5270E5706E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MSA00629</dc:creator>
  <cp:lastModifiedBy>msa00633</cp:lastModifiedBy>
  <dcterms:created xsi:type="dcterms:W3CDTF">2023-05-29T10:35:49Z</dcterms:created>
  <dcterms:modified xsi:type="dcterms:W3CDTF">2023-06-26T12:08:27Z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376b8e1e-b514-413b-8d64-ae8945081469</vt:lpwstr>
  </property>
  <property fmtid="{D5CDD505-2E9C-101B-9397-08002B2CF9AE}" pid="3" name="ContentTypeId">
    <vt:lpwstr>0x010100932D1F7D21CF5C4883B7AF3F37C4DCFE</vt:lpwstr>
  </property>
</Properties>
</file>