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proyectosmm.mutuamontanesa.local/comprasmm/Expedientes_2024/2024-003-017/ANEXOS PCAP/"/>
    </mc:Choice>
  </mc:AlternateContent>
  <xr:revisionPtr revIDLastSave="0" documentId="13_ncr:1_{3490653B-96F4-49CB-860B-F603839ECE1B}" xr6:coauthVersionLast="47" xr6:coauthVersionMax="47" xr10:uidLastSave="{00000000-0000-0000-0000-000000000000}"/>
  <bookViews>
    <workbookView xWindow="-120" yWindow="-120" windowWidth="29040" windowHeight="15720" xr2:uid="{E45ADF16-CC27-425D-B329-CED1478DFEE2}"/>
  </bookViews>
  <sheets>
    <sheet name="Hoja1" sheetId="1" r:id="rId1"/>
  </sheets>
  <definedNames>
    <definedName name="_xlnm._FilterDatabase" localSheetId="0" hidden="1">Hoja1!$B$2:$J$2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32" i="1" l="1"/>
  <c r="P132" i="1"/>
  <c r="Q20" i="1"/>
  <c r="Q27" i="1"/>
  <c r="Q28" i="1"/>
  <c r="Q35" i="1"/>
  <c r="Q43" i="1"/>
  <c r="Q52" i="1"/>
  <c r="Q59" i="1"/>
  <c r="Q60" i="1"/>
  <c r="Q67" i="1"/>
  <c r="Q75" i="1"/>
  <c r="Q84" i="1"/>
  <c r="Q91" i="1"/>
  <c r="Q92" i="1"/>
  <c r="Q99" i="1"/>
  <c r="Q107" i="1"/>
  <c r="Q116" i="1"/>
  <c r="Q123" i="1"/>
  <c r="Q124" i="1"/>
  <c r="Q131" i="1"/>
  <c r="P4" i="1"/>
  <c r="P5" i="1"/>
  <c r="P6" i="1"/>
  <c r="P7" i="1"/>
  <c r="P8" i="1"/>
  <c r="P9" i="1"/>
  <c r="P10" i="1"/>
  <c r="P11" i="1"/>
  <c r="R131" i="1" s="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3" i="1"/>
  <c r="O3" i="1"/>
  <c r="Q3" i="1" s="1"/>
  <c r="O131" i="1"/>
  <c r="O130" i="1"/>
  <c r="Q130" i="1" s="1"/>
  <c r="O129" i="1"/>
  <c r="Q129" i="1" s="1"/>
  <c r="O128" i="1"/>
  <c r="Q128" i="1" s="1"/>
  <c r="O127" i="1"/>
  <c r="Q127" i="1" s="1"/>
  <c r="O126" i="1"/>
  <c r="Q126" i="1" s="1"/>
  <c r="O125" i="1"/>
  <c r="Q125" i="1" s="1"/>
  <c r="O124" i="1"/>
  <c r="O123" i="1"/>
  <c r="O122" i="1"/>
  <c r="Q122" i="1" s="1"/>
  <c r="O121" i="1"/>
  <c r="Q121" i="1" s="1"/>
  <c r="O120" i="1"/>
  <c r="Q120" i="1" s="1"/>
  <c r="O119" i="1"/>
  <c r="Q119" i="1" s="1"/>
  <c r="O118" i="1"/>
  <c r="Q118" i="1" s="1"/>
  <c r="O117" i="1"/>
  <c r="Q117" i="1" s="1"/>
  <c r="O116" i="1"/>
  <c r="O115" i="1"/>
  <c r="Q115" i="1" s="1"/>
  <c r="O114" i="1"/>
  <c r="Q114" i="1" s="1"/>
  <c r="O113" i="1"/>
  <c r="Q113" i="1" s="1"/>
  <c r="O112" i="1"/>
  <c r="Q112" i="1" s="1"/>
  <c r="O111" i="1"/>
  <c r="Q111" i="1" s="1"/>
  <c r="O110" i="1"/>
  <c r="Q110" i="1" s="1"/>
  <c r="O109" i="1"/>
  <c r="Q109" i="1" s="1"/>
  <c r="O108" i="1"/>
  <c r="Q108" i="1" s="1"/>
  <c r="O107" i="1"/>
  <c r="O106" i="1"/>
  <c r="Q106" i="1" s="1"/>
  <c r="O105" i="1"/>
  <c r="Q105" i="1" s="1"/>
  <c r="O104" i="1"/>
  <c r="Q104" i="1" s="1"/>
  <c r="O103" i="1"/>
  <c r="Q103" i="1" s="1"/>
  <c r="O102" i="1"/>
  <c r="Q102" i="1" s="1"/>
  <c r="O101" i="1"/>
  <c r="Q101" i="1" s="1"/>
  <c r="O100" i="1"/>
  <c r="Q100" i="1" s="1"/>
  <c r="O99" i="1"/>
  <c r="O98" i="1"/>
  <c r="Q98" i="1" s="1"/>
  <c r="O97" i="1"/>
  <c r="Q97" i="1" s="1"/>
  <c r="O96" i="1"/>
  <c r="Q96" i="1" s="1"/>
  <c r="O95" i="1"/>
  <c r="Q95" i="1" s="1"/>
  <c r="O94" i="1"/>
  <c r="Q94" i="1" s="1"/>
  <c r="O93" i="1"/>
  <c r="Q93" i="1" s="1"/>
  <c r="O92" i="1"/>
  <c r="O91" i="1"/>
  <c r="O90" i="1"/>
  <c r="Q90" i="1" s="1"/>
  <c r="O89" i="1"/>
  <c r="Q89" i="1" s="1"/>
  <c r="O88" i="1"/>
  <c r="Q88" i="1" s="1"/>
  <c r="O87" i="1"/>
  <c r="Q87" i="1" s="1"/>
  <c r="O86" i="1"/>
  <c r="Q86" i="1" s="1"/>
  <c r="O85" i="1"/>
  <c r="Q85" i="1" s="1"/>
  <c r="O84" i="1"/>
  <c r="O83" i="1"/>
  <c r="Q83" i="1" s="1"/>
  <c r="O82" i="1"/>
  <c r="Q82" i="1" s="1"/>
  <c r="O81" i="1"/>
  <c r="Q81" i="1" s="1"/>
  <c r="O80" i="1"/>
  <c r="Q80" i="1" s="1"/>
  <c r="O79" i="1"/>
  <c r="Q79" i="1" s="1"/>
  <c r="O78" i="1"/>
  <c r="Q78" i="1" s="1"/>
  <c r="O77" i="1"/>
  <c r="Q77" i="1" s="1"/>
  <c r="O76" i="1"/>
  <c r="Q76" i="1" s="1"/>
  <c r="O75" i="1"/>
  <c r="O74" i="1"/>
  <c r="Q74" i="1" s="1"/>
  <c r="O73" i="1"/>
  <c r="Q73" i="1" s="1"/>
  <c r="O72" i="1"/>
  <c r="Q72" i="1" s="1"/>
  <c r="O71" i="1"/>
  <c r="Q71" i="1" s="1"/>
  <c r="O70" i="1"/>
  <c r="Q70" i="1" s="1"/>
  <c r="O69" i="1"/>
  <c r="Q69" i="1" s="1"/>
  <c r="O68" i="1"/>
  <c r="Q68" i="1" s="1"/>
  <c r="O67" i="1"/>
  <c r="O66" i="1"/>
  <c r="Q66" i="1" s="1"/>
  <c r="O65" i="1"/>
  <c r="Q65" i="1" s="1"/>
  <c r="O64" i="1"/>
  <c r="Q64" i="1" s="1"/>
  <c r="O63" i="1"/>
  <c r="Q63" i="1" s="1"/>
  <c r="O62" i="1"/>
  <c r="Q62" i="1" s="1"/>
  <c r="O61" i="1"/>
  <c r="Q61" i="1" s="1"/>
  <c r="O60" i="1"/>
  <c r="O59" i="1"/>
  <c r="O58" i="1"/>
  <c r="Q58" i="1" s="1"/>
  <c r="O57" i="1"/>
  <c r="Q57" i="1" s="1"/>
  <c r="O56" i="1"/>
  <c r="Q56" i="1" s="1"/>
  <c r="O55" i="1"/>
  <c r="Q55" i="1" s="1"/>
  <c r="O54" i="1"/>
  <c r="Q54" i="1" s="1"/>
  <c r="O53" i="1"/>
  <c r="Q53" i="1" s="1"/>
  <c r="O52" i="1"/>
  <c r="O51" i="1"/>
  <c r="Q51" i="1" s="1"/>
  <c r="O50" i="1"/>
  <c r="Q50" i="1" s="1"/>
  <c r="O49" i="1"/>
  <c r="Q49" i="1" s="1"/>
  <c r="O48" i="1"/>
  <c r="Q48" i="1" s="1"/>
  <c r="O47" i="1"/>
  <c r="Q47" i="1" s="1"/>
  <c r="O46" i="1"/>
  <c r="Q46" i="1" s="1"/>
  <c r="O45" i="1"/>
  <c r="Q45" i="1" s="1"/>
  <c r="O44" i="1"/>
  <c r="Q44" i="1" s="1"/>
  <c r="O43" i="1"/>
  <c r="O42" i="1"/>
  <c r="Q42" i="1" s="1"/>
  <c r="O41" i="1"/>
  <c r="Q41" i="1" s="1"/>
  <c r="O40" i="1"/>
  <c r="Q40" i="1" s="1"/>
  <c r="O39" i="1"/>
  <c r="Q39" i="1" s="1"/>
  <c r="O38" i="1"/>
  <c r="Q38" i="1" s="1"/>
  <c r="O37" i="1"/>
  <c r="Q37" i="1" s="1"/>
  <c r="O36" i="1"/>
  <c r="Q36" i="1" s="1"/>
  <c r="O35" i="1"/>
  <c r="O34" i="1"/>
  <c r="Q34" i="1" s="1"/>
  <c r="O33" i="1"/>
  <c r="Q33" i="1" s="1"/>
  <c r="O32" i="1"/>
  <c r="Q32" i="1" s="1"/>
  <c r="O31" i="1"/>
  <c r="Q31" i="1" s="1"/>
  <c r="O30" i="1"/>
  <c r="Q30" i="1" s="1"/>
  <c r="O29" i="1"/>
  <c r="Q29" i="1" s="1"/>
  <c r="O28" i="1"/>
  <c r="O27" i="1"/>
  <c r="O26" i="1"/>
  <c r="Q26" i="1" s="1"/>
  <c r="O25" i="1"/>
  <c r="Q25" i="1" s="1"/>
  <c r="O24" i="1"/>
  <c r="Q24" i="1" s="1"/>
  <c r="O23" i="1"/>
  <c r="Q23" i="1" s="1"/>
  <c r="O22" i="1"/>
  <c r="Q22" i="1" s="1"/>
  <c r="O21" i="1"/>
  <c r="Q21" i="1" s="1"/>
  <c r="O20" i="1"/>
  <c r="O19" i="1"/>
  <c r="Q19" i="1" s="1"/>
  <c r="O18" i="1"/>
  <c r="Q18" i="1" s="1"/>
  <c r="O17" i="1"/>
  <c r="Q17" i="1" s="1"/>
  <c r="O16" i="1"/>
  <c r="Q16" i="1" s="1"/>
  <c r="O15" i="1"/>
  <c r="Q15" i="1" s="1"/>
  <c r="O14" i="1"/>
  <c r="Q14" i="1" s="1"/>
  <c r="O13" i="1"/>
  <c r="Q13" i="1" s="1"/>
  <c r="O12" i="1"/>
  <c r="Q12" i="1" s="1"/>
  <c r="O11" i="1"/>
  <c r="Q11" i="1" s="1"/>
  <c r="O10" i="1"/>
  <c r="Q10" i="1" s="1"/>
  <c r="O9" i="1"/>
  <c r="Q9" i="1" s="1"/>
  <c r="O8" i="1"/>
  <c r="Q8" i="1" s="1"/>
  <c r="O7" i="1"/>
  <c r="Q7" i="1" s="1"/>
  <c r="O6" i="1"/>
  <c r="Q6" i="1" s="1"/>
  <c r="O5" i="1"/>
  <c r="Q5" i="1" s="1"/>
  <c r="O4" i="1"/>
  <c r="Q4" i="1" s="1"/>
  <c r="R10" i="1" l="1"/>
  <c r="S131" i="1"/>
  <c r="S10" i="1"/>
  <c r="I11" i="1"/>
  <c r="H3" i="1"/>
  <c r="J3" i="1" s="1"/>
  <c r="H12" i="1"/>
  <c r="J12" i="1" s="1"/>
  <c r="H13" i="1"/>
  <c r="J13" i="1" s="1"/>
  <c r="H14" i="1"/>
  <c r="J14" i="1" s="1"/>
  <c r="H15" i="1"/>
  <c r="J15" i="1" s="1"/>
  <c r="H4" i="1"/>
  <c r="J4" i="1" s="1"/>
  <c r="H16" i="1"/>
  <c r="J16" i="1" s="1"/>
  <c r="H17" i="1"/>
  <c r="J17" i="1" s="1"/>
  <c r="H18" i="1"/>
  <c r="J18" i="1" s="1"/>
  <c r="H19" i="1"/>
  <c r="J19" i="1" s="1"/>
  <c r="H20" i="1"/>
  <c r="J20" i="1" s="1"/>
  <c r="H21" i="1"/>
  <c r="J21" i="1" s="1"/>
  <c r="H22" i="1"/>
  <c r="J22" i="1" s="1"/>
  <c r="H23" i="1"/>
  <c r="J23" i="1" s="1"/>
  <c r="H24" i="1"/>
  <c r="J24" i="1" s="1"/>
  <c r="H25" i="1"/>
  <c r="J25" i="1" s="1"/>
  <c r="H26" i="1"/>
  <c r="J26" i="1" s="1"/>
  <c r="H27" i="1"/>
  <c r="J27" i="1" s="1"/>
  <c r="H28" i="1"/>
  <c r="J28" i="1" s="1"/>
  <c r="H29" i="1"/>
  <c r="J29" i="1" s="1"/>
  <c r="H30" i="1"/>
  <c r="J30" i="1" s="1"/>
  <c r="H31" i="1"/>
  <c r="J31" i="1" s="1"/>
  <c r="H32" i="1"/>
  <c r="J32" i="1" s="1"/>
  <c r="H33" i="1"/>
  <c r="J33" i="1" s="1"/>
  <c r="H34" i="1"/>
  <c r="J34" i="1" s="1"/>
  <c r="H35" i="1"/>
  <c r="J35" i="1" s="1"/>
  <c r="H36" i="1"/>
  <c r="J36" i="1" s="1"/>
  <c r="H37" i="1"/>
  <c r="J37" i="1" s="1"/>
  <c r="H38" i="1"/>
  <c r="J38" i="1" s="1"/>
  <c r="H39" i="1"/>
  <c r="J39" i="1" s="1"/>
  <c r="H40" i="1"/>
  <c r="J40" i="1" s="1"/>
  <c r="H41" i="1"/>
  <c r="J41" i="1" s="1"/>
  <c r="H42" i="1"/>
  <c r="J42" i="1" s="1"/>
  <c r="H43" i="1"/>
  <c r="J43" i="1" s="1"/>
  <c r="H44" i="1"/>
  <c r="J44" i="1" s="1"/>
  <c r="H45" i="1"/>
  <c r="J45" i="1" s="1"/>
  <c r="H46" i="1"/>
  <c r="J46" i="1" s="1"/>
  <c r="H47" i="1"/>
  <c r="J47" i="1" s="1"/>
  <c r="H48" i="1"/>
  <c r="J48" i="1" s="1"/>
  <c r="H49" i="1"/>
  <c r="J49" i="1" s="1"/>
  <c r="H5" i="1"/>
  <c r="J5" i="1" s="1"/>
  <c r="H6" i="1"/>
  <c r="J6" i="1" s="1"/>
  <c r="H7" i="1"/>
  <c r="J7" i="1" s="1"/>
  <c r="H50" i="1"/>
  <c r="J50" i="1" s="1"/>
  <c r="H51" i="1"/>
  <c r="J51" i="1" s="1"/>
  <c r="H52" i="1"/>
  <c r="J52" i="1" s="1"/>
  <c r="H53" i="1"/>
  <c r="J53" i="1" s="1"/>
  <c r="H54" i="1"/>
  <c r="J54" i="1" s="1"/>
  <c r="H55" i="1"/>
  <c r="J55" i="1" s="1"/>
  <c r="H56" i="1"/>
  <c r="J56" i="1" s="1"/>
  <c r="H57" i="1"/>
  <c r="J57" i="1" s="1"/>
  <c r="H58" i="1"/>
  <c r="J58" i="1" s="1"/>
  <c r="H59" i="1"/>
  <c r="J59" i="1" s="1"/>
  <c r="H60" i="1"/>
  <c r="J60" i="1" s="1"/>
  <c r="H61" i="1"/>
  <c r="J61" i="1" s="1"/>
  <c r="H62" i="1"/>
  <c r="J62" i="1" s="1"/>
  <c r="H63" i="1"/>
  <c r="J63" i="1" s="1"/>
  <c r="H64" i="1"/>
  <c r="J64" i="1" s="1"/>
  <c r="H65" i="1"/>
  <c r="J65" i="1" s="1"/>
  <c r="H66" i="1"/>
  <c r="J66" i="1" s="1"/>
  <c r="H67" i="1"/>
  <c r="J67" i="1" s="1"/>
  <c r="H68" i="1"/>
  <c r="J68" i="1" s="1"/>
  <c r="H69" i="1"/>
  <c r="J69" i="1" s="1"/>
  <c r="H70" i="1"/>
  <c r="J70" i="1" s="1"/>
  <c r="H71" i="1"/>
  <c r="J71" i="1" s="1"/>
  <c r="H72" i="1"/>
  <c r="J72" i="1" s="1"/>
  <c r="H73" i="1"/>
  <c r="J73" i="1" s="1"/>
  <c r="H74" i="1"/>
  <c r="J74" i="1" s="1"/>
  <c r="H75" i="1"/>
  <c r="J75" i="1" s="1"/>
  <c r="H76" i="1"/>
  <c r="J76" i="1" s="1"/>
  <c r="H77" i="1"/>
  <c r="J77" i="1" s="1"/>
  <c r="H78" i="1"/>
  <c r="J78" i="1" s="1"/>
  <c r="H79" i="1"/>
  <c r="J79" i="1" s="1"/>
  <c r="H80" i="1"/>
  <c r="J80" i="1" s="1"/>
  <c r="H81" i="1"/>
  <c r="J81" i="1" s="1"/>
  <c r="H82" i="1"/>
  <c r="J82" i="1" s="1"/>
  <c r="H83" i="1"/>
  <c r="J83" i="1" s="1"/>
  <c r="H84" i="1"/>
  <c r="J84" i="1" s="1"/>
  <c r="H85" i="1"/>
  <c r="J85" i="1" s="1"/>
  <c r="H86" i="1"/>
  <c r="J86" i="1" s="1"/>
  <c r="H87" i="1"/>
  <c r="J87" i="1" s="1"/>
  <c r="H88" i="1"/>
  <c r="J88" i="1" s="1"/>
  <c r="H89" i="1"/>
  <c r="J89" i="1" s="1"/>
  <c r="H90" i="1"/>
  <c r="J90" i="1" s="1"/>
  <c r="H91" i="1"/>
  <c r="J91" i="1" s="1"/>
  <c r="H92" i="1"/>
  <c r="J92" i="1" s="1"/>
  <c r="H93" i="1"/>
  <c r="J93" i="1" s="1"/>
  <c r="H94" i="1"/>
  <c r="J94" i="1" s="1"/>
  <c r="H95" i="1"/>
  <c r="J95" i="1" s="1"/>
  <c r="H96" i="1"/>
  <c r="J96" i="1" s="1"/>
  <c r="H97" i="1"/>
  <c r="J97" i="1" s="1"/>
  <c r="H98" i="1"/>
  <c r="J98" i="1" s="1"/>
  <c r="H99" i="1"/>
  <c r="J99" i="1" s="1"/>
  <c r="H100" i="1"/>
  <c r="J100" i="1" s="1"/>
  <c r="H101" i="1"/>
  <c r="J101" i="1" s="1"/>
  <c r="H102" i="1"/>
  <c r="J102" i="1" s="1"/>
  <c r="H103" i="1"/>
  <c r="J103" i="1" s="1"/>
  <c r="H104" i="1"/>
  <c r="J104" i="1" s="1"/>
  <c r="H105" i="1"/>
  <c r="J105" i="1" s="1"/>
  <c r="H106" i="1"/>
  <c r="J106" i="1" s="1"/>
  <c r="H107" i="1"/>
  <c r="J107" i="1" s="1"/>
  <c r="H108" i="1"/>
  <c r="J108" i="1" s="1"/>
  <c r="H109" i="1"/>
  <c r="J109" i="1" s="1"/>
  <c r="H110" i="1"/>
  <c r="J110" i="1" s="1"/>
  <c r="H111" i="1"/>
  <c r="J111" i="1" s="1"/>
  <c r="H112" i="1"/>
  <c r="J112" i="1" s="1"/>
  <c r="H113" i="1"/>
  <c r="J113" i="1" s="1"/>
  <c r="H114" i="1"/>
  <c r="J114" i="1" s="1"/>
  <c r="H115" i="1"/>
  <c r="J115" i="1" s="1"/>
  <c r="H8" i="1"/>
  <c r="J8" i="1" s="1"/>
  <c r="H116" i="1"/>
  <c r="J116" i="1" s="1"/>
  <c r="H9" i="1"/>
  <c r="J9" i="1" s="1"/>
  <c r="H117" i="1"/>
  <c r="J117" i="1" s="1"/>
  <c r="H118" i="1"/>
  <c r="J118" i="1" s="1"/>
  <c r="H119" i="1"/>
  <c r="J119" i="1" s="1"/>
  <c r="H120" i="1"/>
  <c r="J120" i="1" s="1"/>
  <c r="H121" i="1"/>
  <c r="J121" i="1" s="1"/>
  <c r="H122" i="1"/>
  <c r="J122" i="1" s="1"/>
  <c r="H123" i="1"/>
  <c r="J123" i="1" s="1"/>
  <c r="H124" i="1"/>
  <c r="J124" i="1" s="1"/>
  <c r="H125" i="1"/>
  <c r="J125" i="1" s="1"/>
  <c r="H126" i="1"/>
  <c r="J126" i="1" s="1"/>
  <c r="H127" i="1"/>
  <c r="J127" i="1" s="1"/>
  <c r="H128" i="1"/>
  <c r="J128" i="1" s="1"/>
  <c r="H10" i="1"/>
  <c r="J10" i="1" s="1"/>
  <c r="H129" i="1"/>
  <c r="J129" i="1" s="1"/>
  <c r="H130" i="1"/>
  <c r="J130" i="1" s="1"/>
  <c r="H131" i="1"/>
  <c r="J131" i="1" s="1"/>
  <c r="H11" i="1"/>
  <c r="J11" i="1" s="1"/>
  <c r="I64" i="1"/>
  <c r="I131" i="1"/>
  <c r="I130" i="1"/>
  <c r="I129" i="1"/>
  <c r="I10" i="1"/>
  <c r="I128" i="1"/>
  <c r="I127" i="1"/>
  <c r="I126" i="1"/>
  <c r="I125" i="1"/>
  <c r="I124" i="1"/>
  <c r="I123" i="1"/>
  <c r="I122" i="1"/>
  <c r="I121" i="1"/>
  <c r="I120" i="1"/>
  <c r="I119" i="1"/>
  <c r="I118" i="1"/>
  <c r="I117" i="1"/>
  <c r="I9" i="1"/>
  <c r="I116" i="1"/>
  <c r="I8"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3" i="1"/>
  <c r="I62" i="1"/>
  <c r="I61" i="1"/>
  <c r="I60" i="1"/>
  <c r="I59" i="1"/>
  <c r="I58" i="1"/>
  <c r="I57" i="1"/>
  <c r="I56" i="1"/>
  <c r="I55" i="1"/>
  <c r="I54" i="1"/>
  <c r="I53" i="1"/>
  <c r="I52" i="1"/>
  <c r="I51" i="1"/>
  <c r="I50" i="1"/>
  <c r="I7" i="1"/>
  <c r="I6" i="1"/>
  <c r="I5"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4" i="1"/>
  <c r="I15" i="1"/>
  <c r="I14" i="1"/>
  <c r="I13" i="1"/>
  <c r="I12" i="1"/>
  <c r="I3" i="1"/>
  <c r="L131" i="1" l="1"/>
  <c r="L10" i="1"/>
  <c r="K10" i="1"/>
  <c r="K131" i="1"/>
  <c r="I132" i="1"/>
  <c r="J132" i="1"/>
</calcChain>
</file>

<file path=xl/sharedStrings.xml><?xml version="1.0" encoding="utf-8"?>
<sst xmlns="http://schemas.openxmlformats.org/spreadsheetml/2006/main" count="321" uniqueCount="318">
  <si>
    <t>Material SAP</t>
  </si>
  <si>
    <t>Descripción Artículo Solicitado Mutua Montañesa</t>
  </si>
  <si>
    <t>Referencia Fabricante</t>
  </si>
  <si>
    <t xml:space="preserve">Cantidad estimada anual </t>
  </si>
  <si>
    <t>IVA</t>
  </si>
  <si>
    <t xml:space="preserve">PBL anual + IVA </t>
  </si>
  <si>
    <t>PRESUPUESTO 1 AÑO</t>
  </si>
  <si>
    <t>PBL anual sin iva</t>
  </si>
  <si>
    <t>UTIL1625N</t>
  </si>
  <si>
    <t>Apósito Biosintético de 13 X 13 cm, sustituto cutáneo biosintético y bicapa con péptidos de colágeno porcino tipo I, para adherir a la dermis facilitando la recuperación de la función estructural y biológica y reduciendo dolor. Caja 5 ui</t>
  </si>
  <si>
    <t>APOS0051</t>
  </si>
  <si>
    <t>Apósitos de celulosa precortada 4cm x 5cm. Compuesto por 12 capas de celulosa. Rollo 500u.</t>
  </si>
  <si>
    <t>UTIL3522</t>
  </si>
  <si>
    <t xml:space="preserve">Báscula digital </t>
  </si>
  <si>
    <t>BATA0025</t>
  </si>
  <si>
    <t>Bata blanca con puño de 26GR.</t>
  </si>
  <si>
    <t>BATA0027</t>
  </si>
  <si>
    <t>Bata de operación talla XL, 132 cm, con 2 toallas de mano embalado</t>
  </si>
  <si>
    <t>BATA0026</t>
  </si>
  <si>
    <t>Batas desechables con mangas para pacientes. Con mangas. No estéril, color celeste. Tela sin tejer Polipropileno 100% de 40 g/m2</t>
  </si>
  <si>
    <t>005977001-2</t>
  </si>
  <si>
    <t>BOLS0019</t>
  </si>
  <si>
    <t>COMP0037</t>
  </si>
  <si>
    <t>Bolsa compresa gel frío y calor reutilizable 30X26cm unidad</t>
  </si>
  <si>
    <t>COMP0043</t>
  </si>
  <si>
    <t>Bolsa de frio instantáneo. Un solo uso. 14x24cm unidad</t>
  </si>
  <si>
    <t>47423-00000-02</t>
  </si>
  <si>
    <t>COMP0036</t>
  </si>
  <si>
    <t>Bolsa de frío/calor reutilizable. Alcanza hasta 30° bajo cero, y que se pueda calentar en microondas. Medidas: 15x25 cm. Color azul. Unidad</t>
  </si>
  <si>
    <t>ORIN0003</t>
  </si>
  <si>
    <t>Botella de plástico de orina para caballero</t>
  </si>
  <si>
    <t>CALZ0066</t>
  </si>
  <si>
    <t>Calzas cubre zapatos, fabricadas en tela sin tejer. Polipropileno 100% de 20 g/m2. Elástico en parte superior para una buena fijación al tobillo. Talla única. No estéril. Verde. Caja 100 ui</t>
  </si>
  <si>
    <t>PAÑO0024</t>
  </si>
  <si>
    <t>Campo de protección de 2 capas de 45x75cm, paño estéril no fenestrado</t>
  </si>
  <si>
    <t>ASEO0456</t>
  </si>
  <si>
    <t>Crema hidratante con urea de alta hidratación y rápida absorción de 1000ml</t>
  </si>
  <si>
    <t>AC-460-UR</t>
  </si>
  <si>
    <t>ASEO0443</t>
  </si>
  <si>
    <t>Cuchara grande blanca caja 100ui</t>
  </si>
  <si>
    <t>UTIL1228N</t>
  </si>
  <si>
    <t>Cuchillas para rasuradora 3M caja 50 ui</t>
  </si>
  <si>
    <t>DEPR0004</t>
  </si>
  <si>
    <t>Depresor de madera no estéril caja 100ui</t>
  </si>
  <si>
    <t>REHA0485</t>
  </si>
  <si>
    <t>Dispensador manual para uso con bobinas de film estirable para envolver paletas y paquetes. Manija con embrague para la envoltura con film mini rollo. Ligero, adecuado a bobinas mini rollo con diámetro interno de 38-50 mm.</t>
  </si>
  <si>
    <t>ELEC0108</t>
  </si>
  <si>
    <t>Electrodo desfibrilador Mindray C1A Bolsa 2ui</t>
  </si>
  <si>
    <t>ELEC0103</t>
  </si>
  <si>
    <t>Electrodo ECG corchete foam 40X36mm</t>
  </si>
  <si>
    <t>ELEC0107</t>
  </si>
  <si>
    <t>Electrodo ECG Holter 50mm LESSA Bolsa 60ui</t>
  </si>
  <si>
    <t>SABA0221</t>
  </si>
  <si>
    <t>Empapador de 60X90 Caja 30ui</t>
  </si>
  <si>
    <t>UTIL0219N</t>
  </si>
  <si>
    <t>Equipos para adaptarse procedimientos quirúrgicos. Diversas soluciones de colocación impermeables y adaptables para prevenir la penetración de fluidos y ayudar a proteger contra las infecciones. Zonas críticas reforzadas para ofrecer una absorción mejorada y mayor control de los fluidos. Equipos universales 7 ui.</t>
  </si>
  <si>
    <t>ASEO0437</t>
  </si>
  <si>
    <t>Esponja jabonosa de un solo uso, impregnadas de jabón dermatológico pH 5,5. Para aseo de la piel sin necesidad de utilizar gel. 20X12CM. Bolsa 24ui</t>
  </si>
  <si>
    <t>100G</t>
  </si>
  <si>
    <t>UTIL3219</t>
  </si>
  <si>
    <t>Funda estéril de amplificador foliodrape 76x91</t>
  </si>
  <si>
    <t xml:space="preserve"> ICE63036R</t>
  </si>
  <si>
    <t>UTIL3506</t>
  </si>
  <si>
    <t>Funda para arco en C mini 137X216CM Caja 20ui</t>
  </si>
  <si>
    <t xml:space="preserve"> ICE4420</t>
  </si>
  <si>
    <t>UTIL3106</t>
  </si>
  <si>
    <t>Funda para Cámara. Caída de 14 cm x 250 cm - Insertador de tablero. Caja 400ui</t>
  </si>
  <si>
    <t xml:space="preserve"> BRN202-07</t>
  </si>
  <si>
    <t>GORR0013</t>
  </si>
  <si>
    <t>Gorro desechable para enfermera. Compuesto por una pieza circular de tela sin tejer que lleva cosida en toda su longitud un elástico. Gorro con gomas. Caja 100ui</t>
  </si>
  <si>
    <t>GORR0015</t>
  </si>
  <si>
    <t>Gorro ducha impermeable caja 3000 ui</t>
  </si>
  <si>
    <t>RGO.077.STI</t>
  </si>
  <si>
    <t>GORR0004N</t>
  </si>
  <si>
    <t>Gorro femenino moda chic caja 100ui</t>
  </si>
  <si>
    <t>GORR0012</t>
  </si>
  <si>
    <t>Gorros cirujano verde con cinta. Gorro quirúrgico masculino de tejido sin tejer con cintas de sujeción. Talla única</t>
  </si>
  <si>
    <t>GORR0014</t>
  </si>
  <si>
    <t>Gorros enfermera polipropileno verde. Caja 100ui.</t>
  </si>
  <si>
    <t>ASEO0438</t>
  </si>
  <si>
    <t>Jabón líquido dermatológico hipoalergénico. Para la higiene diaria de la piel y el cabello. Ph neutro 5,5-6. 1000ml. Unidad</t>
  </si>
  <si>
    <t>UTIL3507</t>
  </si>
  <si>
    <t>Kit de circuito del paciente, adulto, desechable: - 1 circuito paciente, 1,8 m   -  1  tubo  de  ventilación manual azul 1,8m - 1 bolsa manual sin látex de 2l.</t>
  </si>
  <si>
    <t>UTIL3194</t>
  </si>
  <si>
    <t>Kit de cirugía ambulatoria compuesto de bata fabricada en SMS azul, gorro y zapatillas</t>
  </si>
  <si>
    <t>UTIL0786</t>
  </si>
  <si>
    <t>Laringoscopio óptico único para uso en intubaciones difíciles Pequeño 16 mm Verde talla 6,0 - 7,5. De un solo uso, dotado de elementos ópticos para transmitir la imagen durante toda la intubación, con un punto de iluminación y conectado a una batería. Caja 6ui</t>
  </si>
  <si>
    <t>UTIL0787</t>
  </si>
  <si>
    <t>Laringoscopio óptico único para uso en intubaciones difíciles. Azul estándar. Caja 6ui</t>
  </si>
  <si>
    <t>A011</t>
  </si>
  <si>
    <t>UTIL3104</t>
  </si>
  <si>
    <t>Limpiador de punta de cauterización 5 cm x 5 cm, estéril, espuma. Almohadilla, limpiador de puntas de cuidado. Caja 250ui.</t>
  </si>
  <si>
    <t>TCG01</t>
  </si>
  <si>
    <t>MANT0012N</t>
  </si>
  <si>
    <t>Manta térmica de cuerpo entero para quirófano para adulto caja 10ui</t>
  </si>
  <si>
    <t>MANT0011N</t>
  </si>
  <si>
    <t>Manta térmica de parte inferior para quirófano caja 12ui</t>
  </si>
  <si>
    <t>503-0880</t>
  </si>
  <si>
    <t>MANT0010N</t>
  </si>
  <si>
    <t>Manta térmica de parte superior para quirófano caja 12ui</t>
  </si>
  <si>
    <t>503-0870</t>
  </si>
  <si>
    <t>SABA0038</t>
  </si>
  <si>
    <t>Pañal anatómico elástico para noche. Para la incontinencia de moderada a severa. fácil de cambiar. Con indicador de humedad. Talla G. caja 80 ui</t>
  </si>
  <si>
    <t>SABA0040</t>
  </si>
  <si>
    <t>Pañal con protector anatómico para incontinencia más severa. Modo SLIP. Súper absorbente al gelatinizar líquidos y con sistema de control de olor. Premium extra-plus. Talla M. bolsa 30 ui</t>
  </si>
  <si>
    <t>SABA0039</t>
  </si>
  <si>
    <t xml:space="preserve">Pañal con protector anatómico para incontinencia más severa. Modo SLIP. Súper absorbente al gelatinizar líquidos y con sistema de control de olor. Premium extra plus.Talla L. bolsa 30 ui. </t>
  </si>
  <si>
    <t>PAÑO0023</t>
  </si>
  <si>
    <t>Paño epidural adhesivo de 60 cm x 75 cm, apertura 6 cm x 9,5 cm. Caja 40ui</t>
  </si>
  <si>
    <t>PAÑO0005</t>
  </si>
  <si>
    <t>Paño foliodrape fenestrado 50x60cm caja 70ui</t>
  </si>
  <si>
    <t>ASEO0422</t>
  </si>
  <si>
    <t>Papel de Camilla 2 capas con precorte a 40 cm. Rollos de 70 m. caja 6ui.</t>
  </si>
  <si>
    <t>CL1831</t>
  </si>
  <si>
    <t>ASEO0419</t>
  </si>
  <si>
    <t>Papel de camilla 2 capas de 90 x 180cm caja 6ui.</t>
  </si>
  <si>
    <t>CAM3715</t>
  </si>
  <si>
    <t> PREV0145</t>
  </si>
  <si>
    <t>Papel de ECG para MAC 2000. pliegue en Z con rejilla roja de 210 x 295 mm (A4) 10 blocs de 150 hojas</t>
  </si>
  <si>
    <t>2104772-001</t>
  </si>
  <si>
    <t>MAOF1832</t>
  </si>
  <si>
    <t>Papel desechable para lámpara de hendidura. Papel blanco estandar mentonera.13X3,2cm caja 400ui</t>
  </si>
  <si>
    <t>PREV0152</t>
  </si>
  <si>
    <t>Papel termico hs80 209,5mmx295mm beneheart</t>
  </si>
  <si>
    <t>UTIL3535</t>
  </si>
  <si>
    <t>Papel térmico Quicktrace HS 57mmX10m</t>
  </si>
  <si>
    <t>PREV0146</t>
  </si>
  <si>
    <t>Paquete plegado de papel térmico para ECG compatible con HP/Philips. Tamaño de una hoja 210mm x 300mm (100 hojas por paquete)</t>
  </si>
  <si>
    <t>SABA0036</t>
  </si>
  <si>
    <t>Protector absorbente desechable. Tamaño pequeño de 60 x 40 cm. Capa de suave tejido filtrante. Superficie compuesta de celulosa. Estructura romboidal. Suave polietileno impermeable antideslizante. Bolsa 30ui</t>
  </si>
  <si>
    <t>SABA0031</t>
  </si>
  <si>
    <t>Protector de cama 60 x 90 SUPER. Hipoalergénico, dotado de lámina impermeable. Bolsa 25ui</t>
  </si>
  <si>
    <t>UTIL3107</t>
  </si>
  <si>
    <t>Protector de cubiertas únicas para puntas expuestas de pines y cables ortopédicos. Un solo uso. Paquete estéril. 75cmX90cm Caja 50ui</t>
  </si>
  <si>
    <t>BRN222-05</t>
  </si>
  <si>
    <t>RASU0006</t>
  </si>
  <si>
    <t>Rasuradora no estéril caja 100ui</t>
  </si>
  <si>
    <t>PREV0142</t>
  </si>
  <si>
    <t>Rollo papel ECG 209x200x280 AR2100. Papel térmico de alta sensibilidad compatible con sistema de inscripción con cabezal térmico de puntos.</t>
  </si>
  <si>
    <t>SABA0034</t>
  </si>
  <si>
    <t xml:space="preserve">Sábana de color verde de polipropileno absorbente 50cmx80cm. Caja 300ui </t>
  </si>
  <si>
    <t>SABA0033</t>
  </si>
  <si>
    <t>Sabana de papel blanca de polipropileno absorbente 100cmx180cm caja 75ui</t>
  </si>
  <si>
    <t>SABA0032</t>
  </si>
  <si>
    <t>Sábana no ajustable de papel verde. 100x180</t>
  </si>
  <si>
    <t>ASEO0429</t>
  </si>
  <si>
    <t xml:space="preserve">Toalla Secamanos en Rollo de dispensación central en color blanco, de 414 servicios, con 2 capas y servicios de (35cm x 19,8cm) Color: Blanco Composición: 100% Pasta pura resistente a húmedo. Paquete 6ui </t>
  </si>
  <si>
    <t>ASEO0424</t>
  </si>
  <si>
    <t>Toallas Secamanos. Toallas de papel Zig -Zag plegada en Z , 100 % celulosa , 2 Hojas ó capas. 23X25cm caja 5000ui.</t>
  </si>
  <si>
    <t>ASEO0431</t>
  </si>
  <si>
    <t>Toallas Secamanos de papel reciclado capas con plegado Zig-Zag 22x21cm, 20 packs de 200 Unidades. A pesar de ser recicladas, vienen en un color completamente blanco.</t>
  </si>
  <si>
    <t>8888MEU-ZIE</t>
  </si>
  <si>
    <t>PAÑO0025</t>
  </si>
  <si>
    <t>Paño fenestrado adhesivo 50X60cm Caja 70ui</t>
  </si>
  <si>
    <t>UTIL3179</t>
  </si>
  <si>
    <t xml:space="preserve">Accesorio para el trasvase de fluidos entre el envase y un vial de fármaco, para reconstituir y diluir el medicamento formando un sistema totalmente cerrado, permitiendo administrarlo directamente al paciente. Talla M </t>
  </si>
  <si>
    <t>PREV0150</t>
  </si>
  <si>
    <t>Adaptador luer para extracciones múltiples a través de vía previa.</t>
  </si>
  <si>
    <t>051311373/367300</t>
  </si>
  <si>
    <t>CATE0026</t>
  </si>
  <si>
    <t>Aguja catéter de calibre 14G, color naranja,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</si>
  <si>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CATE0027</t>
  </si>
  <si>
    <t>Aguja catéter de calibre 16G, color gris,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</si>
  <si>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CATE0028</t>
  </si>
  <si>
    <t>Aguja catéter de calibre 20G, color rosa, 32mm,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</si>
  <si>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CATE0029</t>
  </si>
  <si>
    <t>Aguja catéter de calibre 24G, color amarillo, 19mm,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</si>
  <si>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CATE0030</t>
  </si>
  <si>
    <t>Aguja catéter de calibre 26G, color negro,19 mm, radiopaco, flexible. Luer-Lock. Filtro de aire. Aleta para avanzar el catéter con una sola mano. Aguja de pared biselada. Siliconada para facilitar el deslizamiento. Cono rígido con sistema antirrotación. Cámara de visualización para confirmar el reflujo de sangre.</t>
  </si>
  <si>
    <t>AGUJ0072</t>
  </si>
  <si>
    <t>Aguja de anestesia 22 GR, aguja bisel quincke para anestesia espinal y punción lumbar diagnóstica.</t>
  </si>
  <si>
    <t>AGUJ2032N</t>
  </si>
  <si>
    <t>Aguja de punta lápiz para anestesia espinal n° 27 G.</t>
  </si>
  <si>
    <t>AGUJ2035</t>
  </si>
  <si>
    <t>Aguja para la localización y bloqueo anestésico mediante técnica de punción única aplicada a la anestesia de plexos y nervios periféricos guiada a través de ecografía y neuroestimulación 360° 22 G x 2 0.70 x 50mm.</t>
  </si>
  <si>
    <t>AGUJ2036</t>
  </si>
  <si>
    <t>Aguja para la localización y bloqueo anestésico mediante técnica de punción única aplicada a la anestesia de plexos y nervios periféricos guiada a través de ecografía y neuroestimulación. 360° 20 G x 4 0.90 x 100mm.</t>
  </si>
  <si>
    <t>4892510-01</t>
  </si>
  <si>
    <t>AGUJ2040</t>
  </si>
  <si>
    <t>Aguja para la localización y bloqueo anestésico mediante técnica de punción única aplicada a la anestesia de plexos y nervios periféricos guiada a través de ecografía y neuroestimulación. 360° 20 Gx6 ,0,9 x 150mm.</t>
  </si>
  <si>
    <t>4892515-01</t>
  </si>
  <si>
    <t>AGUJ2039</t>
  </si>
  <si>
    <t>Aguja polymedic 22/27G 90 mm caja 25 ui</t>
  </si>
  <si>
    <t>AGUJ2034</t>
  </si>
  <si>
    <t>Aguja spinocan 0.7 X 88 G22 caja 25 ui</t>
  </si>
  <si>
    <t>4507908-01</t>
  </si>
  <si>
    <t>AGUJ2009N</t>
  </si>
  <si>
    <t>Agujas con punta de lápiz para anestesia espinal y punción lumbar diagnóstica 27G (0,4x120) Diseño de la punta para mínima penetración intratecal evitando un bloqueo incorrecto. Pabellón transparente con prisma que refleje el reflujo del LCR.</t>
  </si>
  <si>
    <t>4502120-13</t>
  </si>
  <si>
    <t>AGUJ0056</t>
  </si>
  <si>
    <t>Agujas de 0.25x8mm para plumas y jeringas de longitud de 8mm y 31 gramos de grosor. Agujas extrafinas que garanticen mayor comodidad en el momento de la inyección por un biselado especial</t>
  </si>
  <si>
    <t>AGUJ2006N</t>
  </si>
  <si>
    <t>Agujas espinales con doble gauge micro-tip 22/27 G 3 mm 38 mm negro/gris.</t>
  </si>
  <si>
    <t>21922-27</t>
  </si>
  <si>
    <t>AGUJ0064</t>
  </si>
  <si>
    <t>Agujas hipodérmicas estériles 20Gx1 0,9x25mm.</t>
  </si>
  <si>
    <t>304827 (10056)</t>
  </si>
  <si>
    <t>AGUJ0002</t>
  </si>
  <si>
    <t>Agujas hipodérmicas estériles 21Gx1 1/2 0,8x40mm.</t>
  </si>
  <si>
    <t>AGUJ0062</t>
  </si>
  <si>
    <t>Agujas hipodérmicas estériles 23Gx1 0,6x25mm.</t>
  </si>
  <si>
    <t>AGUJ0061</t>
  </si>
  <si>
    <t>Agujas hipodérmicas estériles 25Gx5/8 0,5x16mm.</t>
  </si>
  <si>
    <t>AGUJ0066</t>
  </si>
  <si>
    <t>Agujas hipodérmicas estériles. 19Gx1 1/2 1,1x40mm.</t>
  </si>
  <si>
    <t>AGUJ0065</t>
  </si>
  <si>
    <t>Agujas hipodérmicas estériles. 20Gx1 1/2 0,9x40mm.</t>
  </si>
  <si>
    <t>301300 (10057)</t>
  </si>
  <si>
    <t>AGUJ0067</t>
  </si>
  <si>
    <t>Agujas hipodérmicas estériles. Aguja 27Gx1/2 0,4x13mm</t>
  </si>
  <si>
    <t>UTIL3181</t>
  </si>
  <si>
    <t>Alargadera de extensión con una o dos válvulas sin aguja adicionales, con abrazadera deslizante, no está hecho con DEHP o látex de caucho natural.</t>
  </si>
  <si>
    <t>UTIL3183</t>
  </si>
  <si>
    <t>Alargadera Tubo 50 cm. DI.0 3.00 x DE.0 4.10 mm, Luer lock macho fijo, Luer lock hembra.</t>
  </si>
  <si>
    <t>DI-50 C</t>
  </si>
  <si>
    <t>BIST0007</t>
  </si>
  <si>
    <t>Bisturí con mango desechable de máxima calidad con hoja de acero al carbono. Estériles. Envasados individualmente en sobre de aluminio. Nº11 Caja 10 ui</t>
  </si>
  <si>
    <t>BUTT0003</t>
  </si>
  <si>
    <t>Palomilla de seguridad venofix safety 21G caja 50 ui </t>
  </si>
  <si>
    <t>4056504-01</t>
  </si>
  <si>
    <t>AGUJ2023N</t>
  </si>
  <si>
    <t>Catéter intravenoso periférico con sistema de seguridad pasiva. Caja introcan safety 18G caja 50ui</t>
  </si>
  <si>
    <t>AGUJ2016N</t>
  </si>
  <si>
    <t>Catéter intravenoso periférico con sistema de seguridad pasiva. Caja introcan safety 20G caja 50ui</t>
  </si>
  <si>
    <t>AGUJ2022N</t>
  </si>
  <si>
    <t>Catéter intravenoso periférico con sistema de seguridad pasiva. Caja introcan safety 22G caja 50ui</t>
  </si>
  <si>
    <t>4251628-01</t>
  </si>
  <si>
    <t>AGUJ0075</t>
  </si>
  <si>
    <t>Cánulas para punción espinal con punta de forma cónica elíptica con orificio lateral ovalado de acero inoxidable de calidad médica y empuñadura transparente. Color negro/gris. Introductor 30mm. Long. 90mm. Talla 22/27G</t>
  </si>
  <si>
    <t>UTIL0246N</t>
  </si>
  <si>
    <t>Drenaje de heridas de redón de bajo vacío. mini-redón de bajo vacío fabricado con pe. conector adpatable a sondas de 6-18 ch. set completo con sonda y aguja de 6 y 8 ch. draynobac 40k8 caja 10ui</t>
  </si>
  <si>
    <t>UTIL3186</t>
  </si>
  <si>
    <t xml:space="preserve">Drenaje plano 9,5 mm sin reservorio. Naranja. </t>
  </si>
  <si>
    <t>SIST0004N</t>
  </si>
  <si>
    <t>Equipo de infusión adecuado para la bomba Infusomat Space.</t>
  </si>
  <si>
    <t>8700036sp</t>
  </si>
  <si>
    <t>SIST0007</t>
  </si>
  <si>
    <t>Equipo de infusión intravenosa con sistemas de seguridad para infusión por gravedad. 210cm. Tubo de 3. 4,1 mm y 180 cm de longitud. PVC. Regulación de goteo conforme a normas DIN (20 gotas = 1 ml 0,1 ml agua destilada).  La cámara está provista de un filtro especial en su base con sistema de seguridad que evita la entrada de aire en el tubo, en caso de vaciado total del contenedor de la solución de infusión Unidad</t>
  </si>
  <si>
    <t>UTIL3185</t>
  </si>
  <si>
    <t>Equipo de irrigación / aspiración por gravedad para adaptarse a la cirugía general y laparoscópica 5mm x 330mm. Bolsa 10ui.</t>
  </si>
  <si>
    <t>UTIL3176</t>
  </si>
  <si>
    <t>Equipo dosificador de flujo regulable, para perfusión a demanda por gotas de 0 a 250 ml/h a demanda, permitiendo la perfusión exacta del suero o droga al paciente. Caja 100ui.</t>
  </si>
  <si>
    <t>RG-1 (250015)</t>
  </si>
  <si>
    <t>AGUJ2026N</t>
  </si>
  <si>
    <t xml:space="preserve">Equipo para anestesia combinada (espinal-epidural). Aguja espinal (punta de lápiz) o (bisel quincke). Aguja con punta Tuohy de 18G. Catéter Standard o Soft Tip 18G de poliamida pura. Conector de catéter tipo cocodrilo, tunelizado y sin roscas. Filtro con capacidad de llenado 0.45 ml. Sistema de fijación del filtro con adhesivo hipoalergénico y jeringa de 3 cuerpos. Caja 10ui. </t>
  </si>
  <si>
    <t>UTIL3190</t>
  </si>
  <si>
    <t>Gafas de oxígeno. Cánulas nasales son atoxicas y no traumáticas. El material de fabricación es PVC. Unidad</t>
  </si>
  <si>
    <t>I1161</t>
  </si>
  <si>
    <t>BIST0004</t>
  </si>
  <si>
    <t>Hojas de bisturí de acero al carbono de máxima calidad. Estériles, envasadas individualmente en sobres de aluminio. Nº11 Caja 100ui</t>
  </si>
  <si>
    <t>BIST0005</t>
  </si>
  <si>
    <t>Hojas de bisturí de acero al carbono de máxima calidad. Estériles, envasadas individualmente en sobres de aluminio. Nº15 Caja 100ui</t>
  </si>
  <si>
    <t>BIST0006</t>
  </si>
  <si>
    <t>Hojas de bisturí de acero al carbono de máxima calidad. Estériles, envasadas individualmente en sobres de aluminio. Nº23 Caja 100ui</t>
  </si>
  <si>
    <t>PREV0118</t>
  </si>
  <si>
    <t>Holder desechable (campana) blanca. Campana portatubos caja 1200 ui.</t>
  </si>
  <si>
    <t>JERI0046</t>
  </si>
  <si>
    <t>Jeringa 1ml escala centesimal, sin volumen residual. Incorpora aguja montada fija 26G 1/2, 13x0,45. Estéril. Caja 120ui</t>
  </si>
  <si>
    <t>UTIL1808</t>
  </si>
  <si>
    <t>Jeringa con solución salina fisiológica 5 ml diseñado para minimizar el flujo de sangre hacia atrás involuntario hacia el lumen del catéter, lo que reduce el riesgo de su bloqueo. Con tapón diseñado para ser utilizado como un escudo para proteger las válvulas de acceso venoso luer de una posible contaminación. caja 100ui</t>
  </si>
  <si>
    <t>EM-3513575SC</t>
  </si>
  <si>
    <t>JERI0045</t>
  </si>
  <si>
    <t>Jeringa de insulina con aguja de 0,3 x 12 mm. de 1 cc. Bolsa 10ui</t>
  </si>
  <si>
    <t>324826 (320838/100)</t>
  </si>
  <si>
    <t>JERI0049</t>
  </si>
  <si>
    <t xml:space="preserve">Jeringa estéril de tres piezas, cuerpo, émbolo y junta de estanqueidad. Indicada para administrar alimentación por sonda nasogástrica. Libre de látex. 10ML. Caja 100ui. </t>
  </si>
  <si>
    <t>JERI0050</t>
  </si>
  <si>
    <t xml:space="preserve">Jeringa estéril de tres piezas, cuerpo, émbolo y junta de estanqueidad. Indicada para administrar alimentación por sonda nasogástrica. Libre de látex. 2ML Caja 100ui. </t>
  </si>
  <si>
    <t>JERI0051</t>
  </si>
  <si>
    <t>Jeringa estéril de tres piezas, cuerpo, émbolo y junta de estanqueidad. Indicada para administrar alimentación por sonda nasogástrica. Libre de látex. Caja 100ui. 5ML</t>
  </si>
  <si>
    <t>JERI0005</t>
  </si>
  <si>
    <t>Jeringa estéril de tres piezas, cuerpo, émbolo y junta de estanqueidad. Indicada para administrar alimentación por sonda nasogástrica. Libre de látex. Caja 60ui. 50ML</t>
  </si>
  <si>
    <t>JERI0047</t>
  </si>
  <si>
    <t>Jeringa libre de látex de 1 ml, estéril, para insulina que evita los espacios muertos. Sin aguja. Luer</t>
  </si>
  <si>
    <t>JERI0048</t>
  </si>
  <si>
    <t>Jeringa para anestesia epidural 8ml. Jeringa de altas prestaciones para la técnica de la pérdida de resistencia. Polipropileno. Émbolo con parada de seguridad. Caja 25ui</t>
  </si>
  <si>
    <t>JERI0052</t>
  </si>
  <si>
    <t>Jeringas estándar 20ml de 3 cuerpos luer-lock. Desplazamiento suave y preciso. Alas de sujeción. Cilindro transparente. Sin látex ni PVC. Caja 120ui.</t>
  </si>
  <si>
    <t>300613 (11028)</t>
  </si>
  <si>
    <t>UTIL0881N</t>
  </si>
  <si>
    <t>Llave de 3 vías Discofix caja 50ui</t>
  </si>
  <si>
    <t>16502C</t>
  </si>
  <si>
    <t>PREV0149</t>
  </si>
  <si>
    <t>Palomilla verde para extracción de sangre por vacío específicamente diseñado para venas difíciles de 21G 18cm. Un sólo uso. Estéril. Con dispositivo de seguridad.</t>
  </si>
  <si>
    <t>450081 (367282)</t>
  </si>
  <si>
    <t>UTIL2450</t>
  </si>
  <si>
    <t>Sistema Cierre Incisión Trocar. Con sistema completo de cierre aguja y cono incisión trocar para evitar posible sangrado y posibles hernias de trocar. Cono 26 x 15 x 10 mm</t>
  </si>
  <si>
    <t>TSC001</t>
  </si>
  <si>
    <t>AGUJ2028N</t>
  </si>
  <si>
    <t>Spinocan aguja 0,9x88 g20</t>
  </si>
  <si>
    <t>UTIL3182</t>
  </si>
  <si>
    <t>Tapón desinfectante para válvulas sin aguja desinfectables, que incluye una esponja impregnada de alcohol isopropílico al 70% (IPA)</t>
  </si>
  <si>
    <t>STER0016</t>
  </si>
  <si>
    <t>Tira elástica para sutura atraumática e indolora de heridas. Permeable al aire y al vapor de agua. Masa adhesiva poliacrílica. En sobre estéril. 13 x 102mm (sobre 6u.)</t>
  </si>
  <si>
    <t>SUER0077</t>
  </si>
  <si>
    <t>Tubo de prolongación para calentador de sangre e infusiones. Longitud 350cms. Caja 100ui.</t>
  </si>
  <si>
    <t>BG35000 C/100</t>
  </si>
  <si>
    <t>UTIL3177</t>
  </si>
  <si>
    <t>Válvula de acceso intravenoso sin aguja. Para inyección y aspiración de fluidos en un sistema cerrado, sin necesidad de agujas. Volumen interno: 0,12 ml. Flujo: 400 ml/min. Resistencia a la presión: 3,1 bar. Caja 50 ui.</t>
  </si>
  <si>
    <t>GOMA0010</t>
  </si>
  <si>
    <t>Venda de goma elástica antideslizante.  Ideal para tratamientos de isquemia de miembros superiores e inferiores.  goma elástica antideslizante, exenta de látex. 10cm x 10m</t>
  </si>
  <si>
    <t xml:space="preserve"> Precio Unitario MAXIMO</t>
  </si>
  <si>
    <t xml:space="preserve">Precio unitario MAXIMO con IVA   </t>
  </si>
  <si>
    <t>Funda de arco en C para Orthoscan. Funda de polietileno antiestático transparente y ajustable para la protección del arco en C. Medidas 137x198cm.  Envase unitario estéril. Caja 40 ui.</t>
  </si>
  <si>
    <t xml:space="preserve"> Precio Unitario OFERTADO</t>
  </si>
  <si>
    <t xml:space="preserve">Precio unitario con IVA   </t>
  </si>
  <si>
    <t>OFERTA ANUAL sin iva</t>
  </si>
  <si>
    <t xml:space="preserve">OFERTA anual + IVA </t>
  </si>
  <si>
    <t>PBL MAXIMO GRUPO MATERIALES DE 10% IVA anual (sin iva)</t>
  </si>
  <si>
    <t>Bolsa   para   recogida   de   orina   de   2.000   ml   de capacidad cerrada con válvula antirreflujo y válvula de vaciado. Bolsa de PVC atóxico transparente. Caja 30 ui</t>
  </si>
  <si>
    <t>OFERTA GRUPO MATERIALES DE 10% IVA anual (sin iva)</t>
  </si>
  <si>
    <t>OFERTA GRUPO MATERIALES DE 10% IVA anual (CON iva)</t>
  </si>
  <si>
    <t>PBL MAXIMO GRUPO MATERIALES DE 21% IVA anual (sin iva)</t>
  </si>
  <si>
    <t>PBL MAXIMO GRUPO MATERIALES DE 10% IVA anual (CON iva)</t>
  </si>
  <si>
    <t xml:space="preserve">OFERTA GRUPO MATERIALES DE 21% IVA anual (CON iva) </t>
  </si>
  <si>
    <t>OFERTA GRUPO MATERIALES DE 21% IVA anual (sin iva)</t>
  </si>
  <si>
    <t>OFERTA A INDICAR EN PIXEL</t>
  </si>
  <si>
    <t>OFERTA 1 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</si>
</sst>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8" x14ac:knownFonts="1">
    <font>
      <sz val="11"/>
      <color theme="1"/>
      <name val="Verdana"/>
      <family val="2"/>
    </font>
    <font>
      <sz val="11"/>
      <color theme="1"/>
      <name val="Verdana"/>
      <family val="2"/>
    </font>
    <font>
      <b/>
      <sz val="11"/>
      <color theme="1"/>
      <name val="Verdana"/>
      <family val="2"/>
    </font>
    <font>
      <b/>
      <sz val="10"/>
      <color rgb="FF000000"/>
      <name val="Ubuntu"/>
      <family val="2"/>
    </font>
    <font>
      <sz val="10"/>
      <color theme="1"/>
      <name val="Ubuntu"/>
      <family val="2"/>
    </font>
    <font>
      <sz val="11"/>
      <color theme="1"/>
      <name val="Arial"/>
      <family val="2"/>
    </font>
    <font>
      <b/>
      <sz val="10"/>
      <color rgb="FFFFFFFF"/>
      <name val="Ubuntu"/>
      <family val="2"/>
    </font>
    <font>
      <b/>
      <sz val="11"/>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s>
  <borders count="6">
    <border>
      <left/>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35">
    <xf numFmtId="0" fontId="0" fillId="0" borderId="0" xfId="0"/>
    <xf numFmtId="0" fontId="0" fillId="0" borderId="0" xfId="0" applyAlignment="1">
      <alignment wrapText="1"/>
    </xf>
    <xf numFmtId="44" fontId="2" fillId="0" borderId="0" xfId="1" applyFont="1" applyAlignment="1">
      <alignment wrapText="1"/>
    </xf>
    <xf numFmtId="0" fontId="2" fillId="0" borderId="2" xfId="0" applyFont="1" applyBorder="1" applyAlignment="1">
      <alignment wrapText="1"/>
    </xf>
    <xf numFmtId="44" fontId="2" fillId="0" borderId="2" xfId="0" applyNumberFormat="1" applyFont="1" applyBorder="1" applyAlignment="1">
      <alignment wrapText="1"/>
    </xf>
    <xf numFmtId="0" fontId="2" fillId="0" borderId="0" xfId="0" applyFont="1" applyAlignment="1">
      <alignment wrapText="1"/>
    </xf>
    <xf numFmtId="44" fontId="2" fillId="0" borderId="0" xfId="0" applyNumberFormat="1" applyFont="1" applyAlignment="1">
      <alignment wrapText="1"/>
    </xf>
    <xf numFmtId="0" fontId="6" fillId="2" borderId="1" xfId="0" applyFont="1" applyFill="1" applyBorder="1" applyAlignment="1">
      <alignment horizontal="justify" vertical="center" wrapText="1"/>
    </xf>
    <xf numFmtId="0" fontId="0" fillId="0" borderId="0" xfId="0" applyAlignment="1"/>
    <xf numFmtId="0" fontId="6" fillId="2" borderId="1" xfId="0" applyFont="1" applyFill="1" applyBorder="1" applyAlignment="1">
      <alignment horizontal="center" vertical="center" wrapText="1"/>
    </xf>
    <xf numFmtId="0" fontId="4" fillId="0" borderId="2" xfId="0" applyFont="1" applyBorder="1" applyAlignment="1">
      <alignment vertical="center" wrapText="1"/>
    </xf>
    <xf numFmtId="0" fontId="4" fillId="0" borderId="2" xfId="0" applyFont="1" applyBorder="1" applyAlignment="1">
      <alignment horizontal="justify" vertical="center" wrapText="1"/>
    </xf>
    <xf numFmtId="9" fontId="4" fillId="0" borderId="2" xfId="0" applyNumberFormat="1" applyFont="1" applyBorder="1" applyAlignment="1">
      <alignment vertical="center" wrapText="1"/>
    </xf>
    <xf numFmtId="44" fontId="4" fillId="0" borderId="2" xfId="1" applyFont="1" applyBorder="1" applyAlignment="1">
      <alignment horizontal="center" vertical="center" wrapText="1"/>
    </xf>
    <xf numFmtId="44" fontId="4" fillId="0" borderId="2" xfId="1" applyFont="1" applyBorder="1" applyAlignment="1">
      <alignment horizontal="justify" vertical="center" wrapText="1"/>
    </xf>
    <xf numFmtId="0" fontId="5" fillId="0" borderId="2" xfId="0" applyFont="1" applyBorder="1" applyAlignment="1">
      <alignment vertical="top" wrapText="1"/>
    </xf>
    <xf numFmtId="0" fontId="3"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9" fontId="4" fillId="0" borderId="2" xfId="0" applyNumberFormat="1" applyFont="1" applyBorder="1" applyAlignment="1">
      <alignment horizontal="justify" vertical="center" wrapText="1"/>
    </xf>
    <xf numFmtId="0" fontId="0" fillId="0" borderId="0" xfId="0" applyAlignment="1">
      <alignment horizontal="left" wrapText="1"/>
    </xf>
    <xf numFmtId="0" fontId="4" fillId="0" borderId="2" xfId="0" applyFont="1" applyBorder="1" applyAlignment="1">
      <alignment horizontal="left" vertical="center" wrapText="1"/>
    </xf>
    <xf numFmtId="0" fontId="3" fillId="2" borderId="5" xfId="0" applyFont="1" applyFill="1" applyBorder="1" applyAlignment="1">
      <alignment horizontal="center" vertical="center" wrapText="1"/>
    </xf>
    <xf numFmtId="0" fontId="0" fillId="0" borderId="0" xfId="0" applyAlignment="1">
      <alignment horizontal="center" wrapText="1"/>
    </xf>
    <xf numFmtId="0" fontId="4" fillId="0" borderId="2" xfId="0" applyFont="1" applyBorder="1" applyAlignment="1">
      <alignment horizontal="center" vertical="center" wrapText="1"/>
    </xf>
    <xf numFmtId="44" fontId="0" fillId="0" borderId="0" xfId="1" applyFont="1" applyAlignment="1">
      <alignment wrapText="1"/>
    </xf>
    <xf numFmtId="44" fontId="4" fillId="0" borderId="2" xfId="1" applyFont="1" applyBorder="1" applyAlignment="1">
      <alignment vertical="center" wrapText="1"/>
    </xf>
    <xf numFmtId="0" fontId="3" fillId="2" borderId="5" xfId="0" applyFont="1" applyFill="1" applyBorder="1" applyAlignment="1">
      <alignment horizontal="justify" vertical="center"/>
    </xf>
    <xf numFmtId="0" fontId="4" fillId="0" borderId="2" xfId="0" applyFont="1" applyBorder="1" applyAlignment="1">
      <alignment horizontal="justify" vertical="center"/>
    </xf>
    <xf numFmtId="44" fontId="0" fillId="0" borderId="0" xfId="0" applyNumberFormat="1"/>
    <xf numFmtId="44" fontId="2" fillId="3" borderId="0" xfId="0" applyNumberFormat="1" applyFont="1" applyFill="1"/>
    <xf numFmtId="0" fontId="2" fillId="4" borderId="0" xfId="0" applyFont="1" applyFill="1" applyAlignment="1">
      <alignment wrapText="1"/>
    </xf>
    <xf numFmtId="44" fontId="2" fillId="4" borderId="0" xfId="1" applyFont="1" applyFill="1" applyAlignment="1">
      <alignment wrapText="1"/>
    </xf>
    <xf numFmtId="0" fontId="7" fillId="3" borderId="2" xfId="0" applyFont="1" applyFill="1" applyBorder="1" applyAlignment="1">
      <alignment horizontal="center"/>
    </xf>
    <xf numFmtId="44" fontId="4" fillId="0" borderId="2" xfId="1" applyFont="1" applyBorder="1" applyAlignment="1" applyProtection="1">
      <alignment horizontal="justify" vertical="center" wrapText="1"/>
      <protection locked="0"/>
    </xf>
    <xf numFmtId="44" fontId="4" fillId="0" borderId="2" xfId="1" applyFont="1" applyBorder="1" applyAlignment="1" applyProtection="1">
      <alignment vertical="center" wrapText="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3272F-4DB6-483E-86A5-2F650D99143E}">
  <dimension ref="B1:S140"/>
  <sheetViews>
    <sheetView tabSelected="1" topLeftCell="A111" zoomScale="80" zoomScaleNormal="80" workbookViewId="0">
      <selection activeCell="M115" sqref="M115"/>
    </sheetView>
  </sheetViews>
  <sheetFormatPr baseColWidth="10" defaultRowHeight="14.25" x14ac:dyDescent="0.2"/>
  <cols>
    <col min="1" max="1" width="0.59765625" customWidth="1"/>
    <col min="2" max="2" width="9.5" style="1" bestFit="1" customWidth="1"/>
    <col min="3" max="3" width="53.3984375" style="8" customWidth="1"/>
    <col min="4" max="4" width="14.8984375" style="19" bestFit="1" customWidth="1"/>
    <col min="5" max="5" width="8.3984375" style="22" customWidth="1"/>
    <col min="6" max="6" width="7.69921875" style="24" customWidth="1"/>
    <col min="7" max="7" width="3.5" style="1" bestFit="1" customWidth="1"/>
    <col min="8" max="8" width="13.19921875" style="1" customWidth="1"/>
    <col min="9" max="10" width="12.59765625" style="1" bestFit="1" customWidth="1"/>
    <col min="11" max="11" width="11.796875" bestFit="1" customWidth="1"/>
    <col min="12" max="12" width="11.5" customWidth="1"/>
    <col min="14" max="14" width="3.796875" customWidth="1"/>
    <col min="18" max="18" width="13.19921875" customWidth="1"/>
    <col min="19" max="19" width="12.8984375" customWidth="1"/>
  </cols>
  <sheetData>
    <row r="1" spans="2:19" ht="15" thickBot="1" x14ac:dyDescent="0.25"/>
    <row r="2" spans="2:19" ht="43.5" thickBot="1" x14ac:dyDescent="0.25">
      <c r="B2" s="16" t="s">
        <v>0</v>
      </c>
      <c r="C2" s="26" t="s">
        <v>1</v>
      </c>
      <c r="D2" s="21" t="s">
        <v>2</v>
      </c>
      <c r="E2" s="21" t="s">
        <v>3</v>
      </c>
      <c r="F2" s="21" t="s">
        <v>301</v>
      </c>
      <c r="G2" s="17" t="s">
        <v>4</v>
      </c>
      <c r="H2" s="17" t="s">
        <v>302</v>
      </c>
      <c r="I2" s="17" t="s">
        <v>7</v>
      </c>
      <c r="J2" s="17" t="s">
        <v>5</v>
      </c>
      <c r="M2" s="9" t="s">
        <v>304</v>
      </c>
      <c r="N2" s="9" t="s">
        <v>4</v>
      </c>
      <c r="O2" s="9" t="s">
        <v>305</v>
      </c>
      <c r="P2" s="9" t="s">
        <v>306</v>
      </c>
      <c r="Q2" s="9" t="s">
        <v>307</v>
      </c>
    </row>
    <row r="3" spans="2:19" ht="28.5" x14ac:dyDescent="0.2">
      <c r="B3" s="11" t="s">
        <v>10</v>
      </c>
      <c r="C3" s="27" t="s">
        <v>11</v>
      </c>
      <c r="D3" s="20">
        <v>143213</v>
      </c>
      <c r="E3" s="23">
        <v>36</v>
      </c>
      <c r="F3" s="14">
        <v>2.02</v>
      </c>
      <c r="G3" s="18">
        <v>0.1</v>
      </c>
      <c r="H3" s="14">
        <f t="shared" ref="H3:H34" si="0">(F3*G3)+F3</f>
        <v>2.222</v>
      </c>
      <c r="I3" s="14">
        <f t="shared" ref="I3:I34" si="1">E3*F3</f>
        <v>72.72</v>
      </c>
      <c r="J3" s="14">
        <f t="shared" ref="J3:J34" si="2">E3*H3</f>
        <v>79.992000000000004</v>
      </c>
      <c r="M3" s="33"/>
      <c r="N3" s="18">
        <v>0.1</v>
      </c>
      <c r="O3" s="14">
        <f t="shared" ref="O3:O34" si="3">(M3*N3)+M3</f>
        <v>0</v>
      </c>
      <c r="P3" s="14">
        <f>E3*M3</f>
        <v>0</v>
      </c>
      <c r="Q3" s="14">
        <f>E3*O3</f>
        <v>0</v>
      </c>
    </row>
    <row r="4" spans="2:19" ht="28.5" x14ac:dyDescent="0.2">
      <c r="B4" s="10" t="s">
        <v>21</v>
      </c>
      <c r="C4" s="27" t="s">
        <v>309</v>
      </c>
      <c r="D4" s="20">
        <v>5185</v>
      </c>
      <c r="E4" s="23">
        <v>17</v>
      </c>
      <c r="F4" s="25">
        <v>0.38</v>
      </c>
      <c r="G4" s="12">
        <v>0.1</v>
      </c>
      <c r="H4" s="13">
        <f t="shared" si="0"/>
        <v>0.41800000000000004</v>
      </c>
      <c r="I4" s="14">
        <f t="shared" si="1"/>
        <v>6.46</v>
      </c>
      <c r="J4" s="14">
        <f t="shared" si="2"/>
        <v>7.1060000000000008</v>
      </c>
      <c r="M4" s="34"/>
      <c r="N4" s="12">
        <v>0.1</v>
      </c>
      <c r="O4" s="13">
        <f t="shared" si="3"/>
        <v>0</v>
      </c>
      <c r="P4" s="14">
        <f t="shared" ref="P4:P67" si="4">E4*M4</f>
        <v>0</v>
      </c>
      <c r="Q4" s="14">
        <f t="shared" ref="Q4:Q67" si="5">E4*O4</f>
        <v>0</v>
      </c>
    </row>
    <row r="5" spans="2:19" ht="28.5" x14ac:dyDescent="0.2">
      <c r="B5" s="11" t="s">
        <v>101</v>
      </c>
      <c r="C5" s="27" t="s">
        <v>102</v>
      </c>
      <c r="D5" s="20"/>
      <c r="E5" s="23">
        <v>45</v>
      </c>
      <c r="F5" s="14">
        <v>0.49</v>
      </c>
      <c r="G5" s="18">
        <v>0.1</v>
      </c>
      <c r="H5" s="14">
        <f t="shared" si="0"/>
        <v>0.53900000000000003</v>
      </c>
      <c r="I5" s="14">
        <f t="shared" si="1"/>
        <v>22.05</v>
      </c>
      <c r="J5" s="14">
        <f t="shared" si="2"/>
        <v>24.255000000000003</v>
      </c>
      <c r="M5" s="33"/>
      <c r="N5" s="18">
        <v>0.1</v>
      </c>
      <c r="O5" s="14">
        <f t="shared" si="3"/>
        <v>0</v>
      </c>
      <c r="P5" s="14">
        <f t="shared" si="4"/>
        <v>0</v>
      </c>
      <c r="Q5" s="14">
        <f t="shared" si="5"/>
        <v>0</v>
      </c>
    </row>
    <row r="6" spans="2:19" ht="42.75" x14ac:dyDescent="0.2">
      <c r="B6" s="11" t="s">
        <v>103</v>
      </c>
      <c r="C6" s="27" t="s">
        <v>104</v>
      </c>
      <c r="D6" s="20">
        <v>1696483</v>
      </c>
      <c r="E6" s="23">
        <v>34</v>
      </c>
      <c r="F6" s="14">
        <v>0.5</v>
      </c>
      <c r="G6" s="18">
        <v>0.1</v>
      </c>
      <c r="H6" s="14">
        <f t="shared" si="0"/>
        <v>0.55000000000000004</v>
      </c>
      <c r="I6" s="14">
        <f t="shared" si="1"/>
        <v>17</v>
      </c>
      <c r="J6" s="14">
        <f t="shared" si="2"/>
        <v>18.700000000000003</v>
      </c>
      <c r="M6" s="33"/>
      <c r="N6" s="18">
        <v>0.1</v>
      </c>
      <c r="O6" s="14">
        <f t="shared" si="3"/>
        <v>0</v>
      </c>
      <c r="P6" s="14">
        <f t="shared" si="4"/>
        <v>0</v>
      </c>
      <c r="Q6" s="14">
        <f t="shared" si="5"/>
        <v>0</v>
      </c>
    </row>
    <row r="7" spans="2:19" ht="42.75" x14ac:dyDescent="0.2">
      <c r="B7" s="11" t="s">
        <v>105</v>
      </c>
      <c r="C7" s="27" t="s">
        <v>106</v>
      </c>
      <c r="D7" s="20">
        <v>1698481</v>
      </c>
      <c r="E7" s="23">
        <v>34</v>
      </c>
      <c r="F7" s="14">
        <v>0.5</v>
      </c>
      <c r="G7" s="18">
        <v>0.1</v>
      </c>
      <c r="H7" s="14">
        <f t="shared" si="0"/>
        <v>0.55000000000000004</v>
      </c>
      <c r="I7" s="14">
        <f t="shared" si="1"/>
        <v>17</v>
      </c>
      <c r="J7" s="14">
        <f t="shared" si="2"/>
        <v>18.700000000000003</v>
      </c>
      <c r="M7" s="33"/>
      <c r="N7" s="18">
        <v>0.1</v>
      </c>
      <c r="O7" s="14">
        <f t="shared" si="3"/>
        <v>0</v>
      </c>
      <c r="P7" s="14">
        <f t="shared" si="4"/>
        <v>0</v>
      </c>
      <c r="Q7" s="14">
        <f t="shared" si="5"/>
        <v>0</v>
      </c>
    </row>
    <row r="8" spans="2:19" ht="28.5" x14ac:dyDescent="0.25">
      <c r="B8" s="11" t="s">
        <v>256</v>
      </c>
      <c r="C8" s="27" t="s">
        <v>257</v>
      </c>
      <c r="D8" s="20">
        <v>303179</v>
      </c>
      <c r="E8" s="23">
        <v>68</v>
      </c>
      <c r="F8" s="14">
        <v>7.0000000000000007E-2</v>
      </c>
      <c r="G8" s="18">
        <v>0.1</v>
      </c>
      <c r="H8" s="14">
        <f t="shared" si="0"/>
        <v>7.7000000000000013E-2</v>
      </c>
      <c r="I8" s="14">
        <f t="shared" si="1"/>
        <v>4.7600000000000007</v>
      </c>
      <c r="J8" s="14">
        <f t="shared" si="2"/>
        <v>5.2360000000000007</v>
      </c>
      <c r="M8" s="33"/>
      <c r="N8" s="18">
        <v>0.1</v>
      </c>
      <c r="O8" s="14">
        <f t="shared" si="3"/>
        <v>0</v>
      </c>
      <c r="P8" s="14">
        <f t="shared" si="4"/>
        <v>0</v>
      </c>
      <c r="Q8" s="14">
        <f t="shared" si="5"/>
        <v>0</v>
      </c>
      <c r="R8" s="32" t="s">
        <v>316</v>
      </c>
      <c r="S8" s="32"/>
    </row>
    <row r="9" spans="2:19" ht="72" thickBot="1" x14ac:dyDescent="0.25">
      <c r="B9" s="11" t="s">
        <v>261</v>
      </c>
      <c r="C9" s="27" t="s">
        <v>262</v>
      </c>
      <c r="D9" s="20" t="s">
        <v>263</v>
      </c>
      <c r="E9" s="23">
        <v>57</v>
      </c>
      <c r="F9" s="14">
        <v>0.15</v>
      </c>
      <c r="G9" s="18">
        <v>0.1</v>
      </c>
      <c r="H9" s="14">
        <f t="shared" si="0"/>
        <v>0.16499999999999998</v>
      </c>
      <c r="I9" s="14">
        <f t="shared" si="1"/>
        <v>8.5499999999999989</v>
      </c>
      <c r="J9" s="14">
        <f t="shared" si="2"/>
        <v>9.4049999999999994</v>
      </c>
      <c r="K9" s="7" t="s">
        <v>308</v>
      </c>
      <c r="L9" s="7" t="s">
        <v>313</v>
      </c>
      <c r="M9" s="33"/>
      <c r="N9" s="18">
        <v>0.1</v>
      </c>
      <c r="O9" s="14">
        <f t="shared" si="3"/>
        <v>0</v>
      </c>
      <c r="P9" s="14">
        <f t="shared" si="4"/>
        <v>0</v>
      </c>
      <c r="Q9" s="14">
        <f t="shared" si="5"/>
        <v>0</v>
      </c>
      <c r="R9" s="7" t="s">
        <v>310</v>
      </c>
      <c r="S9" s="7" t="s">
        <v>311</v>
      </c>
    </row>
    <row r="10" spans="2:19" ht="28.5" x14ac:dyDescent="0.2">
      <c r="B10" s="11" t="s">
        <v>292</v>
      </c>
      <c r="C10" s="27" t="s">
        <v>293</v>
      </c>
      <c r="D10" s="20">
        <v>66002880</v>
      </c>
      <c r="E10" s="23">
        <v>28</v>
      </c>
      <c r="F10" s="14">
        <v>1.05</v>
      </c>
      <c r="G10" s="18">
        <v>0.1</v>
      </c>
      <c r="H10" s="14">
        <f t="shared" si="0"/>
        <v>1.155</v>
      </c>
      <c r="I10" s="14">
        <f t="shared" si="1"/>
        <v>29.400000000000002</v>
      </c>
      <c r="J10" s="14">
        <f t="shared" si="2"/>
        <v>32.340000000000003</v>
      </c>
      <c r="K10" s="28">
        <f>SUM(I3:I10)</f>
        <v>177.94</v>
      </c>
      <c r="L10" s="28">
        <f>SUM(J3:J10)</f>
        <v>195.73399999999998</v>
      </c>
      <c r="M10" s="33"/>
      <c r="N10" s="18">
        <v>0.1</v>
      </c>
      <c r="O10" s="14">
        <f t="shared" si="3"/>
        <v>0</v>
      </c>
      <c r="P10" s="14">
        <f t="shared" si="4"/>
        <v>0</v>
      </c>
      <c r="Q10" s="14">
        <f t="shared" si="5"/>
        <v>0</v>
      </c>
      <c r="R10" s="29">
        <f>SUM(P3:P10)</f>
        <v>0</v>
      </c>
      <c r="S10" s="29">
        <f>SUM(Q3:Q10)</f>
        <v>0</v>
      </c>
    </row>
    <row r="11" spans="2:19" ht="42.75" x14ac:dyDescent="0.2">
      <c r="B11" s="11" t="s">
        <v>8</v>
      </c>
      <c r="C11" s="27" t="s">
        <v>9</v>
      </c>
      <c r="D11" s="20">
        <v>66800174</v>
      </c>
      <c r="E11" s="23">
        <v>6</v>
      </c>
      <c r="F11" s="14">
        <v>66.69</v>
      </c>
      <c r="G11" s="18">
        <v>0.21</v>
      </c>
      <c r="H11" s="14">
        <f t="shared" si="0"/>
        <v>80.69489999999999</v>
      </c>
      <c r="I11" s="14">
        <f t="shared" si="1"/>
        <v>400.14</v>
      </c>
      <c r="J11" s="14">
        <f t="shared" si="2"/>
        <v>484.16939999999994</v>
      </c>
      <c r="M11" s="33"/>
      <c r="N11" s="18">
        <v>0.21</v>
      </c>
      <c r="O11" s="14">
        <f t="shared" si="3"/>
        <v>0</v>
      </c>
      <c r="P11" s="14">
        <f t="shared" si="4"/>
        <v>0</v>
      </c>
      <c r="Q11" s="14">
        <f t="shared" si="5"/>
        <v>0</v>
      </c>
    </row>
    <row r="12" spans="2:19" x14ac:dyDescent="0.2">
      <c r="B12" s="11" t="s">
        <v>12</v>
      </c>
      <c r="C12" s="27" t="s">
        <v>13</v>
      </c>
      <c r="D12" s="20">
        <v>9400</v>
      </c>
      <c r="E12" s="23">
        <v>11</v>
      </c>
      <c r="F12" s="14">
        <v>41.32</v>
      </c>
      <c r="G12" s="18">
        <v>0.21</v>
      </c>
      <c r="H12" s="14">
        <f t="shared" si="0"/>
        <v>49.997199999999999</v>
      </c>
      <c r="I12" s="14">
        <f t="shared" si="1"/>
        <v>454.52</v>
      </c>
      <c r="J12" s="14">
        <f t="shared" si="2"/>
        <v>549.9692</v>
      </c>
      <c r="M12" s="33"/>
      <c r="N12" s="18">
        <v>0.21</v>
      </c>
      <c r="O12" s="14">
        <f t="shared" si="3"/>
        <v>0</v>
      </c>
      <c r="P12" s="14">
        <f t="shared" si="4"/>
        <v>0</v>
      </c>
      <c r="Q12" s="14">
        <f t="shared" si="5"/>
        <v>0</v>
      </c>
    </row>
    <row r="13" spans="2:19" x14ac:dyDescent="0.2">
      <c r="B13" s="11" t="s">
        <v>14</v>
      </c>
      <c r="C13" s="27" t="s">
        <v>15</v>
      </c>
      <c r="D13" s="20">
        <v>36310</v>
      </c>
      <c r="E13" s="23">
        <v>57</v>
      </c>
      <c r="F13" s="14">
        <v>0.88</v>
      </c>
      <c r="G13" s="18">
        <v>0.21</v>
      </c>
      <c r="H13" s="14">
        <f t="shared" si="0"/>
        <v>1.0648</v>
      </c>
      <c r="I13" s="14">
        <f t="shared" si="1"/>
        <v>50.160000000000004</v>
      </c>
      <c r="J13" s="14">
        <f t="shared" si="2"/>
        <v>60.693599999999996</v>
      </c>
      <c r="M13" s="33"/>
      <c r="N13" s="18">
        <v>0.21</v>
      </c>
      <c r="O13" s="14">
        <f t="shared" si="3"/>
        <v>0</v>
      </c>
      <c r="P13" s="14">
        <f t="shared" si="4"/>
        <v>0</v>
      </c>
      <c r="Q13" s="14">
        <f t="shared" si="5"/>
        <v>0</v>
      </c>
    </row>
    <row r="14" spans="2:19" x14ac:dyDescent="0.2">
      <c r="B14" s="11" t="s">
        <v>16</v>
      </c>
      <c r="C14" s="27" t="s">
        <v>17</v>
      </c>
      <c r="D14" s="20">
        <v>5977001</v>
      </c>
      <c r="E14" s="23">
        <v>16</v>
      </c>
      <c r="F14" s="14">
        <v>4.6500000000000004</v>
      </c>
      <c r="G14" s="18">
        <v>0.21</v>
      </c>
      <c r="H14" s="14">
        <f t="shared" si="0"/>
        <v>5.6265000000000001</v>
      </c>
      <c r="I14" s="14">
        <f t="shared" si="1"/>
        <v>74.400000000000006</v>
      </c>
      <c r="J14" s="14">
        <f t="shared" si="2"/>
        <v>90.024000000000001</v>
      </c>
      <c r="M14" s="33"/>
      <c r="N14" s="18">
        <v>0.21</v>
      </c>
      <c r="O14" s="14">
        <f t="shared" si="3"/>
        <v>0</v>
      </c>
      <c r="P14" s="14">
        <f t="shared" si="4"/>
        <v>0</v>
      </c>
      <c r="Q14" s="14">
        <f t="shared" si="5"/>
        <v>0</v>
      </c>
    </row>
    <row r="15" spans="2:19" ht="28.5" x14ac:dyDescent="0.2">
      <c r="B15" s="11" t="s">
        <v>18</v>
      </c>
      <c r="C15" s="27" t="s">
        <v>19</v>
      </c>
      <c r="D15" s="20" t="s">
        <v>20</v>
      </c>
      <c r="E15" s="23">
        <v>2260</v>
      </c>
      <c r="F15" s="14">
        <v>0.87</v>
      </c>
      <c r="G15" s="18">
        <v>0.21</v>
      </c>
      <c r="H15" s="14">
        <f t="shared" si="0"/>
        <v>1.0527</v>
      </c>
      <c r="I15" s="14">
        <f t="shared" si="1"/>
        <v>1966.2</v>
      </c>
      <c r="J15" s="14">
        <f t="shared" si="2"/>
        <v>2379.1019999999999</v>
      </c>
      <c r="M15" s="33"/>
      <c r="N15" s="18">
        <v>0.21</v>
      </c>
      <c r="O15" s="14">
        <f t="shared" si="3"/>
        <v>0</v>
      </c>
      <c r="P15" s="14">
        <f t="shared" si="4"/>
        <v>0</v>
      </c>
      <c r="Q15" s="14">
        <f t="shared" si="5"/>
        <v>0</v>
      </c>
    </row>
    <row r="16" spans="2:19" x14ac:dyDescent="0.2">
      <c r="B16" s="11" t="s">
        <v>22</v>
      </c>
      <c r="C16" s="27" t="s">
        <v>23</v>
      </c>
      <c r="D16" s="20"/>
      <c r="E16" s="23">
        <v>1</v>
      </c>
      <c r="F16" s="14">
        <v>4.09</v>
      </c>
      <c r="G16" s="18">
        <v>0.21</v>
      </c>
      <c r="H16" s="14">
        <f t="shared" si="0"/>
        <v>4.9489000000000001</v>
      </c>
      <c r="I16" s="14">
        <f t="shared" si="1"/>
        <v>4.09</v>
      </c>
      <c r="J16" s="14">
        <f t="shared" si="2"/>
        <v>4.9489000000000001</v>
      </c>
      <c r="M16" s="33"/>
      <c r="N16" s="18">
        <v>0.21</v>
      </c>
      <c r="O16" s="14">
        <f t="shared" si="3"/>
        <v>0</v>
      </c>
      <c r="P16" s="14">
        <f t="shared" si="4"/>
        <v>0</v>
      </c>
      <c r="Q16" s="14">
        <f t="shared" si="5"/>
        <v>0</v>
      </c>
    </row>
    <row r="17" spans="2:17" x14ac:dyDescent="0.2">
      <c r="B17" s="11" t="s">
        <v>24</v>
      </c>
      <c r="C17" s="27" t="s">
        <v>25</v>
      </c>
      <c r="D17" s="20" t="s">
        <v>26</v>
      </c>
      <c r="E17" s="23">
        <v>26</v>
      </c>
      <c r="F17" s="14">
        <v>0.67</v>
      </c>
      <c r="G17" s="18">
        <v>0.21</v>
      </c>
      <c r="H17" s="14">
        <f t="shared" si="0"/>
        <v>0.81069999999999998</v>
      </c>
      <c r="I17" s="14">
        <f t="shared" si="1"/>
        <v>17.420000000000002</v>
      </c>
      <c r="J17" s="14">
        <f t="shared" si="2"/>
        <v>21.078199999999999</v>
      </c>
      <c r="M17" s="33"/>
      <c r="N17" s="18">
        <v>0.21</v>
      </c>
      <c r="O17" s="14">
        <f t="shared" si="3"/>
        <v>0</v>
      </c>
      <c r="P17" s="14">
        <f t="shared" si="4"/>
        <v>0</v>
      </c>
      <c r="Q17" s="14">
        <f t="shared" si="5"/>
        <v>0</v>
      </c>
    </row>
    <row r="18" spans="2:17" ht="28.5" x14ac:dyDescent="0.2">
      <c r="B18" s="11" t="s">
        <v>27</v>
      </c>
      <c r="C18" s="27" t="s">
        <v>28</v>
      </c>
      <c r="D18" s="20"/>
      <c r="E18" s="23">
        <v>272</v>
      </c>
      <c r="F18" s="14">
        <v>1.64</v>
      </c>
      <c r="G18" s="18">
        <v>0.21</v>
      </c>
      <c r="H18" s="14">
        <f t="shared" si="0"/>
        <v>1.9843999999999999</v>
      </c>
      <c r="I18" s="14">
        <f t="shared" si="1"/>
        <v>446.08</v>
      </c>
      <c r="J18" s="14">
        <f t="shared" si="2"/>
        <v>539.7568</v>
      </c>
      <c r="M18" s="33"/>
      <c r="N18" s="18">
        <v>0.21</v>
      </c>
      <c r="O18" s="14">
        <f t="shared" si="3"/>
        <v>0</v>
      </c>
      <c r="P18" s="14">
        <f t="shared" si="4"/>
        <v>0</v>
      </c>
      <c r="Q18" s="14">
        <f t="shared" si="5"/>
        <v>0</v>
      </c>
    </row>
    <row r="19" spans="2:17" x14ac:dyDescent="0.2">
      <c r="B19" s="11" t="s">
        <v>29</v>
      </c>
      <c r="C19" s="27" t="s">
        <v>30</v>
      </c>
      <c r="D19" s="20"/>
      <c r="E19" s="23">
        <v>2</v>
      </c>
      <c r="F19" s="14">
        <v>3.1</v>
      </c>
      <c r="G19" s="18">
        <v>0.21</v>
      </c>
      <c r="H19" s="14">
        <f t="shared" si="0"/>
        <v>3.7510000000000003</v>
      </c>
      <c r="I19" s="14">
        <f t="shared" si="1"/>
        <v>6.2</v>
      </c>
      <c r="J19" s="14">
        <f t="shared" si="2"/>
        <v>7.5020000000000007</v>
      </c>
      <c r="M19" s="33"/>
      <c r="N19" s="18">
        <v>0.21</v>
      </c>
      <c r="O19" s="14">
        <f t="shared" si="3"/>
        <v>0</v>
      </c>
      <c r="P19" s="14">
        <f t="shared" si="4"/>
        <v>0</v>
      </c>
      <c r="Q19" s="14">
        <f t="shared" si="5"/>
        <v>0</v>
      </c>
    </row>
    <row r="20" spans="2:17" ht="42.75" x14ac:dyDescent="0.2">
      <c r="B20" s="11" t="s">
        <v>31</v>
      </c>
      <c r="C20" s="27" t="s">
        <v>32</v>
      </c>
      <c r="D20" s="20">
        <v>15010</v>
      </c>
      <c r="E20" s="23">
        <v>51980</v>
      </c>
      <c r="F20" s="14">
        <v>0.06</v>
      </c>
      <c r="G20" s="18">
        <v>0.21</v>
      </c>
      <c r="H20" s="14">
        <f t="shared" si="0"/>
        <v>7.2599999999999998E-2</v>
      </c>
      <c r="I20" s="14">
        <f t="shared" si="1"/>
        <v>3118.7999999999997</v>
      </c>
      <c r="J20" s="14">
        <f t="shared" si="2"/>
        <v>3773.748</v>
      </c>
      <c r="M20" s="33"/>
      <c r="N20" s="18">
        <v>0.21</v>
      </c>
      <c r="O20" s="14">
        <f t="shared" si="3"/>
        <v>0</v>
      </c>
      <c r="P20" s="14">
        <f t="shared" si="4"/>
        <v>0</v>
      </c>
      <c r="Q20" s="14">
        <f t="shared" si="5"/>
        <v>0</v>
      </c>
    </row>
    <row r="21" spans="2:17" x14ac:dyDescent="0.2">
      <c r="B21" s="11" t="s">
        <v>33</v>
      </c>
      <c r="C21" s="27" t="s">
        <v>34</v>
      </c>
      <c r="D21" s="20">
        <v>277500</v>
      </c>
      <c r="E21" s="23">
        <v>325</v>
      </c>
      <c r="F21" s="14">
        <v>0.37</v>
      </c>
      <c r="G21" s="18">
        <v>0.21</v>
      </c>
      <c r="H21" s="14">
        <f t="shared" si="0"/>
        <v>0.44769999999999999</v>
      </c>
      <c r="I21" s="14">
        <f t="shared" si="1"/>
        <v>120.25</v>
      </c>
      <c r="J21" s="14">
        <f t="shared" si="2"/>
        <v>145.5025</v>
      </c>
      <c r="M21" s="33"/>
      <c r="N21" s="18">
        <v>0.21</v>
      </c>
      <c r="O21" s="14">
        <f t="shared" si="3"/>
        <v>0</v>
      </c>
      <c r="P21" s="14">
        <f t="shared" si="4"/>
        <v>0</v>
      </c>
      <c r="Q21" s="14">
        <f t="shared" si="5"/>
        <v>0</v>
      </c>
    </row>
    <row r="22" spans="2:17" x14ac:dyDescent="0.2">
      <c r="B22" s="11" t="s">
        <v>35</v>
      </c>
      <c r="C22" s="27" t="s">
        <v>36</v>
      </c>
      <c r="D22" s="20" t="s">
        <v>37</v>
      </c>
      <c r="E22" s="23">
        <v>14</v>
      </c>
      <c r="F22" s="14">
        <v>6.2</v>
      </c>
      <c r="G22" s="18">
        <v>0.21</v>
      </c>
      <c r="H22" s="14">
        <f t="shared" si="0"/>
        <v>7.5020000000000007</v>
      </c>
      <c r="I22" s="14">
        <f t="shared" si="1"/>
        <v>86.8</v>
      </c>
      <c r="J22" s="14">
        <f t="shared" si="2"/>
        <v>105.02800000000001</v>
      </c>
      <c r="M22" s="33"/>
      <c r="N22" s="18">
        <v>0.21</v>
      </c>
      <c r="O22" s="14">
        <f t="shared" si="3"/>
        <v>0</v>
      </c>
      <c r="P22" s="14">
        <f t="shared" si="4"/>
        <v>0</v>
      </c>
      <c r="Q22" s="14">
        <f t="shared" si="5"/>
        <v>0</v>
      </c>
    </row>
    <row r="23" spans="2:17" x14ac:dyDescent="0.2">
      <c r="B23" s="11" t="s">
        <v>38</v>
      </c>
      <c r="C23" s="27" t="s">
        <v>39</v>
      </c>
      <c r="D23" s="20">
        <v>23025</v>
      </c>
      <c r="E23" s="23">
        <v>226</v>
      </c>
      <c r="F23" s="14">
        <v>0.02</v>
      </c>
      <c r="G23" s="18">
        <v>0.21</v>
      </c>
      <c r="H23" s="14">
        <f t="shared" si="0"/>
        <v>2.4199999999999999E-2</v>
      </c>
      <c r="I23" s="14">
        <f t="shared" si="1"/>
        <v>4.5200000000000005</v>
      </c>
      <c r="J23" s="14">
        <f t="shared" si="2"/>
        <v>5.4691999999999998</v>
      </c>
      <c r="M23" s="33"/>
      <c r="N23" s="18">
        <v>0.21</v>
      </c>
      <c r="O23" s="14">
        <f t="shared" si="3"/>
        <v>0</v>
      </c>
      <c r="P23" s="14">
        <f t="shared" si="4"/>
        <v>0</v>
      </c>
      <c r="Q23" s="14">
        <f t="shared" si="5"/>
        <v>0</v>
      </c>
    </row>
    <row r="24" spans="2:17" x14ac:dyDescent="0.2">
      <c r="B24" s="11" t="s">
        <v>40</v>
      </c>
      <c r="C24" s="27" t="s">
        <v>41</v>
      </c>
      <c r="D24" s="20"/>
      <c r="E24" s="23">
        <v>198</v>
      </c>
      <c r="F24" s="14">
        <v>5.22</v>
      </c>
      <c r="G24" s="18">
        <v>0.21</v>
      </c>
      <c r="H24" s="14">
        <f t="shared" si="0"/>
        <v>6.3161999999999994</v>
      </c>
      <c r="I24" s="14">
        <f t="shared" si="1"/>
        <v>1033.56</v>
      </c>
      <c r="J24" s="14">
        <f t="shared" si="2"/>
        <v>1250.6075999999998</v>
      </c>
      <c r="M24" s="33"/>
      <c r="N24" s="18">
        <v>0.21</v>
      </c>
      <c r="O24" s="14">
        <f t="shared" si="3"/>
        <v>0</v>
      </c>
      <c r="P24" s="14">
        <f t="shared" si="4"/>
        <v>0</v>
      </c>
      <c r="Q24" s="14">
        <f t="shared" si="5"/>
        <v>0</v>
      </c>
    </row>
    <row r="25" spans="2:17" x14ac:dyDescent="0.2">
      <c r="B25" s="11" t="s">
        <v>42</v>
      </c>
      <c r="C25" s="27" t="s">
        <v>43</v>
      </c>
      <c r="D25" s="20"/>
      <c r="E25" s="23">
        <v>571</v>
      </c>
      <c r="F25" s="14">
        <v>0.01</v>
      </c>
      <c r="G25" s="18">
        <v>0.21</v>
      </c>
      <c r="H25" s="14">
        <f t="shared" si="0"/>
        <v>1.21E-2</v>
      </c>
      <c r="I25" s="14">
        <f t="shared" si="1"/>
        <v>5.71</v>
      </c>
      <c r="J25" s="14">
        <f t="shared" si="2"/>
        <v>6.9090999999999996</v>
      </c>
      <c r="M25" s="33"/>
      <c r="N25" s="18">
        <v>0.21</v>
      </c>
      <c r="O25" s="14">
        <f t="shared" si="3"/>
        <v>0</v>
      </c>
      <c r="P25" s="14">
        <f t="shared" si="4"/>
        <v>0</v>
      </c>
      <c r="Q25" s="14">
        <f t="shared" si="5"/>
        <v>0</v>
      </c>
    </row>
    <row r="26" spans="2:17" ht="42.75" x14ac:dyDescent="0.2">
      <c r="B26" s="11" t="s">
        <v>44</v>
      </c>
      <c r="C26" s="27" t="s">
        <v>45</v>
      </c>
      <c r="D26" s="20">
        <v>50067000</v>
      </c>
      <c r="E26" s="23">
        <v>1</v>
      </c>
      <c r="F26" s="14">
        <v>3.73</v>
      </c>
      <c r="G26" s="18">
        <v>0.21</v>
      </c>
      <c r="H26" s="14">
        <f t="shared" si="0"/>
        <v>4.5133000000000001</v>
      </c>
      <c r="I26" s="14">
        <f t="shared" si="1"/>
        <v>3.73</v>
      </c>
      <c r="J26" s="14">
        <f t="shared" si="2"/>
        <v>4.5133000000000001</v>
      </c>
      <c r="M26" s="33"/>
      <c r="N26" s="18">
        <v>0.21</v>
      </c>
      <c r="O26" s="14">
        <f t="shared" si="3"/>
        <v>0</v>
      </c>
      <c r="P26" s="14">
        <f t="shared" si="4"/>
        <v>0</v>
      </c>
      <c r="Q26" s="14">
        <f t="shared" si="5"/>
        <v>0</v>
      </c>
    </row>
    <row r="27" spans="2:17" x14ac:dyDescent="0.2">
      <c r="B27" s="11" t="s">
        <v>46</v>
      </c>
      <c r="C27" s="27" t="s">
        <v>47</v>
      </c>
      <c r="D27" s="20">
        <v>9983504</v>
      </c>
      <c r="E27" s="23">
        <v>19</v>
      </c>
      <c r="F27" s="14">
        <v>30.86</v>
      </c>
      <c r="G27" s="18">
        <v>0.21</v>
      </c>
      <c r="H27" s="14">
        <f t="shared" si="0"/>
        <v>37.340600000000002</v>
      </c>
      <c r="I27" s="14">
        <f t="shared" si="1"/>
        <v>586.34</v>
      </c>
      <c r="J27" s="14">
        <f t="shared" si="2"/>
        <v>709.47140000000002</v>
      </c>
      <c r="M27" s="33"/>
      <c r="N27" s="18">
        <v>0.21</v>
      </c>
      <c r="O27" s="14">
        <f t="shared" si="3"/>
        <v>0</v>
      </c>
      <c r="P27" s="14">
        <f t="shared" si="4"/>
        <v>0</v>
      </c>
      <c r="Q27" s="14">
        <f t="shared" si="5"/>
        <v>0</v>
      </c>
    </row>
    <row r="28" spans="2:17" x14ac:dyDescent="0.2">
      <c r="B28" s="11" t="s">
        <v>48</v>
      </c>
      <c r="C28" s="27" t="s">
        <v>49</v>
      </c>
      <c r="D28" s="20">
        <v>9983018</v>
      </c>
      <c r="E28" s="23">
        <v>5</v>
      </c>
      <c r="F28" s="14">
        <v>2.2599999999999998</v>
      </c>
      <c r="G28" s="18">
        <v>0.21</v>
      </c>
      <c r="H28" s="14">
        <f t="shared" si="0"/>
        <v>2.7345999999999995</v>
      </c>
      <c r="I28" s="14">
        <f t="shared" si="1"/>
        <v>11.299999999999999</v>
      </c>
      <c r="J28" s="14">
        <f t="shared" si="2"/>
        <v>13.672999999999998</v>
      </c>
      <c r="M28" s="33"/>
      <c r="N28" s="18">
        <v>0.21</v>
      </c>
      <c r="O28" s="14">
        <f t="shared" si="3"/>
        <v>0</v>
      </c>
      <c r="P28" s="14">
        <f t="shared" si="4"/>
        <v>0</v>
      </c>
      <c r="Q28" s="14">
        <f t="shared" si="5"/>
        <v>0</v>
      </c>
    </row>
    <row r="29" spans="2:17" x14ac:dyDescent="0.2">
      <c r="B29" s="11" t="s">
        <v>50</v>
      </c>
      <c r="C29" s="27" t="s">
        <v>51</v>
      </c>
      <c r="D29" s="20">
        <v>9983028</v>
      </c>
      <c r="E29" s="23">
        <v>79</v>
      </c>
      <c r="F29" s="14">
        <v>3.96</v>
      </c>
      <c r="G29" s="18">
        <v>0.21</v>
      </c>
      <c r="H29" s="14">
        <f t="shared" si="0"/>
        <v>4.7915999999999999</v>
      </c>
      <c r="I29" s="14">
        <f t="shared" si="1"/>
        <v>312.83999999999997</v>
      </c>
      <c r="J29" s="14">
        <f t="shared" si="2"/>
        <v>378.53640000000001</v>
      </c>
      <c r="M29" s="33"/>
      <c r="N29" s="18">
        <v>0.21</v>
      </c>
      <c r="O29" s="14">
        <f t="shared" si="3"/>
        <v>0</v>
      </c>
      <c r="P29" s="14">
        <f t="shared" si="4"/>
        <v>0</v>
      </c>
      <c r="Q29" s="14">
        <f t="shared" si="5"/>
        <v>0</v>
      </c>
    </row>
    <row r="30" spans="2:17" x14ac:dyDescent="0.2">
      <c r="B30" s="11" t="s">
        <v>52</v>
      </c>
      <c r="C30" s="27" t="s">
        <v>53</v>
      </c>
      <c r="D30" s="20">
        <v>167305</v>
      </c>
      <c r="E30" s="23">
        <v>1237</v>
      </c>
      <c r="F30" s="14">
        <v>0.86</v>
      </c>
      <c r="G30" s="18">
        <v>0.21</v>
      </c>
      <c r="H30" s="14">
        <f t="shared" si="0"/>
        <v>1.0406</v>
      </c>
      <c r="I30" s="14">
        <f t="shared" si="1"/>
        <v>1063.82</v>
      </c>
      <c r="J30" s="14">
        <f t="shared" si="2"/>
        <v>1287.2221999999999</v>
      </c>
      <c r="M30" s="33"/>
      <c r="N30" s="18">
        <v>0.21</v>
      </c>
      <c r="O30" s="14">
        <f t="shared" si="3"/>
        <v>0</v>
      </c>
      <c r="P30" s="14">
        <f t="shared" si="4"/>
        <v>0</v>
      </c>
      <c r="Q30" s="14">
        <f t="shared" si="5"/>
        <v>0</v>
      </c>
    </row>
    <row r="31" spans="2:17" ht="57" x14ac:dyDescent="0.2">
      <c r="B31" s="11" t="s">
        <v>54</v>
      </c>
      <c r="C31" s="27" t="s">
        <v>55</v>
      </c>
      <c r="D31" s="20">
        <v>992099098</v>
      </c>
      <c r="E31" s="23">
        <v>6</v>
      </c>
      <c r="F31" s="14">
        <v>13.67</v>
      </c>
      <c r="G31" s="18">
        <v>0.21</v>
      </c>
      <c r="H31" s="14">
        <f t="shared" si="0"/>
        <v>16.540700000000001</v>
      </c>
      <c r="I31" s="14">
        <f t="shared" si="1"/>
        <v>82.02</v>
      </c>
      <c r="J31" s="14">
        <f t="shared" si="2"/>
        <v>99.244200000000006</v>
      </c>
      <c r="M31" s="33"/>
      <c r="N31" s="18">
        <v>0.21</v>
      </c>
      <c r="O31" s="14">
        <f t="shared" si="3"/>
        <v>0</v>
      </c>
      <c r="P31" s="14">
        <f t="shared" si="4"/>
        <v>0</v>
      </c>
      <c r="Q31" s="14">
        <f t="shared" si="5"/>
        <v>0</v>
      </c>
    </row>
    <row r="32" spans="2:17" ht="28.5" x14ac:dyDescent="0.2">
      <c r="B32" s="11" t="s">
        <v>56</v>
      </c>
      <c r="C32" s="27" t="s">
        <v>57</v>
      </c>
      <c r="D32" s="20" t="s">
        <v>58</v>
      </c>
      <c r="E32" s="23">
        <v>23</v>
      </c>
      <c r="F32" s="14">
        <v>1.36</v>
      </c>
      <c r="G32" s="18">
        <v>0.21</v>
      </c>
      <c r="H32" s="14">
        <f t="shared" si="0"/>
        <v>1.6456000000000002</v>
      </c>
      <c r="I32" s="14">
        <f t="shared" si="1"/>
        <v>31.28</v>
      </c>
      <c r="J32" s="14">
        <f t="shared" si="2"/>
        <v>37.848800000000004</v>
      </c>
      <c r="M32" s="33"/>
      <c r="N32" s="18">
        <v>0.21</v>
      </c>
      <c r="O32" s="14">
        <f t="shared" si="3"/>
        <v>0</v>
      </c>
      <c r="P32" s="14">
        <f t="shared" si="4"/>
        <v>0</v>
      </c>
      <c r="Q32" s="14">
        <f t="shared" si="5"/>
        <v>0</v>
      </c>
    </row>
    <row r="33" spans="2:17" x14ac:dyDescent="0.2">
      <c r="B33" s="11" t="s">
        <v>59</v>
      </c>
      <c r="C33" s="27" t="s">
        <v>60</v>
      </c>
      <c r="D33" s="20" t="s">
        <v>61</v>
      </c>
      <c r="E33" s="23">
        <v>11</v>
      </c>
      <c r="F33" s="14">
        <v>44.42</v>
      </c>
      <c r="G33" s="18">
        <v>0.21</v>
      </c>
      <c r="H33" s="14">
        <f t="shared" si="0"/>
        <v>53.748200000000004</v>
      </c>
      <c r="I33" s="14">
        <f t="shared" si="1"/>
        <v>488.62</v>
      </c>
      <c r="J33" s="14">
        <f t="shared" si="2"/>
        <v>591.23020000000008</v>
      </c>
      <c r="M33" s="33"/>
      <c r="N33" s="18">
        <v>0.21</v>
      </c>
      <c r="O33" s="14">
        <f t="shared" si="3"/>
        <v>0</v>
      </c>
      <c r="P33" s="14">
        <f t="shared" si="4"/>
        <v>0</v>
      </c>
      <c r="Q33" s="14">
        <f t="shared" si="5"/>
        <v>0</v>
      </c>
    </row>
    <row r="34" spans="2:17" x14ac:dyDescent="0.2">
      <c r="B34" s="11" t="s">
        <v>62</v>
      </c>
      <c r="C34" s="27" t="s">
        <v>63</v>
      </c>
      <c r="D34" s="20" t="s">
        <v>64</v>
      </c>
      <c r="E34" s="23">
        <v>69</v>
      </c>
      <c r="F34" s="14">
        <v>5.51</v>
      </c>
      <c r="G34" s="18">
        <v>0.21</v>
      </c>
      <c r="H34" s="14">
        <f t="shared" si="0"/>
        <v>6.6670999999999996</v>
      </c>
      <c r="I34" s="14">
        <f t="shared" si="1"/>
        <v>380.19</v>
      </c>
      <c r="J34" s="14">
        <f t="shared" si="2"/>
        <v>460.0299</v>
      </c>
      <c r="M34" s="33"/>
      <c r="N34" s="18">
        <v>0.21</v>
      </c>
      <c r="O34" s="14">
        <f t="shared" si="3"/>
        <v>0</v>
      </c>
      <c r="P34" s="14">
        <f t="shared" si="4"/>
        <v>0</v>
      </c>
      <c r="Q34" s="14">
        <f t="shared" si="5"/>
        <v>0</v>
      </c>
    </row>
    <row r="35" spans="2:17" x14ac:dyDescent="0.2">
      <c r="B35" s="11" t="s">
        <v>65</v>
      </c>
      <c r="C35" s="27" t="s">
        <v>66</v>
      </c>
      <c r="D35" s="20" t="s">
        <v>67</v>
      </c>
      <c r="E35" s="23">
        <v>170</v>
      </c>
      <c r="F35" s="14">
        <v>1.57</v>
      </c>
      <c r="G35" s="18">
        <v>0.21</v>
      </c>
      <c r="H35" s="14">
        <f t="shared" ref="H35:H66" si="6">(F35*G35)+F35</f>
        <v>1.8997000000000002</v>
      </c>
      <c r="I35" s="14">
        <f t="shared" ref="I35:I66" si="7">E35*F35</f>
        <v>266.90000000000003</v>
      </c>
      <c r="J35" s="14">
        <f t="shared" ref="J35:J66" si="8">E35*H35</f>
        <v>322.94900000000001</v>
      </c>
      <c r="M35" s="33"/>
      <c r="N35" s="18">
        <v>0.21</v>
      </c>
      <c r="O35" s="14">
        <f t="shared" ref="O35:O66" si="9">(M35*N35)+M35</f>
        <v>0</v>
      </c>
      <c r="P35" s="14">
        <f t="shared" si="4"/>
        <v>0</v>
      </c>
      <c r="Q35" s="14">
        <f t="shared" si="5"/>
        <v>0</v>
      </c>
    </row>
    <row r="36" spans="2:17" ht="28.5" x14ac:dyDescent="0.2">
      <c r="B36" s="11" t="s">
        <v>68</v>
      </c>
      <c r="C36" s="27" t="s">
        <v>69</v>
      </c>
      <c r="D36" s="20">
        <v>11030</v>
      </c>
      <c r="E36" s="23">
        <v>113</v>
      </c>
      <c r="F36" s="14">
        <v>0.04</v>
      </c>
      <c r="G36" s="18">
        <v>0.21</v>
      </c>
      <c r="H36" s="14">
        <f t="shared" si="6"/>
        <v>4.8399999999999999E-2</v>
      </c>
      <c r="I36" s="14">
        <f t="shared" si="7"/>
        <v>4.5200000000000005</v>
      </c>
      <c r="J36" s="14">
        <f t="shared" si="8"/>
        <v>5.4691999999999998</v>
      </c>
      <c r="M36" s="33"/>
      <c r="N36" s="18">
        <v>0.21</v>
      </c>
      <c r="O36" s="14">
        <f t="shared" si="9"/>
        <v>0</v>
      </c>
      <c r="P36" s="14">
        <f t="shared" si="4"/>
        <v>0</v>
      </c>
      <c r="Q36" s="14">
        <f t="shared" si="5"/>
        <v>0</v>
      </c>
    </row>
    <row r="37" spans="2:17" x14ac:dyDescent="0.2">
      <c r="B37" s="11" t="s">
        <v>70</v>
      </c>
      <c r="C37" s="27" t="s">
        <v>71</v>
      </c>
      <c r="D37" s="20" t="s">
        <v>72</v>
      </c>
      <c r="E37" s="23">
        <v>16950</v>
      </c>
      <c r="F37" s="14">
        <v>7.0000000000000007E-2</v>
      </c>
      <c r="G37" s="18">
        <v>0.21</v>
      </c>
      <c r="H37" s="14">
        <f t="shared" si="6"/>
        <v>8.4700000000000011E-2</v>
      </c>
      <c r="I37" s="14">
        <f t="shared" si="7"/>
        <v>1186.5</v>
      </c>
      <c r="J37" s="14">
        <f t="shared" si="8"/>
        <v>1435.6650000000002</v>
      </c>
      <c r="M37" s="33"/>
      <c r="N37" s="18">
        <v>0.21</v>
      </c>
      <c r="O37" s="14">
        <f t="shared" si="9"/>
        <v>0</v>
      </c>
      <c r="P37" s="14">
        <f t="shared" si="4"/>
        <v>0</v>
      </c>
      <c r="Q37" s="14">
        <f t="shared" si="5"/>
        <v>0</v>
      </c>
    </row>
    <row r="38" spans="2:17" x14ac:dyDescent="0.2">
      <c r="B38" s="11" t="s">
        <v>73</v>
      </c>
      <c r="C38" s="27" t="s">
        <v>74</v>
      </c>
      <c r="D38" s="20">
        <v>42033</v>
      </c>
      <c r="E38" s="23">
        <v>452</v>
      </c>
      <c r="F38" s="14">
        <v>0.32</v>
      </c>
      <c r="G38" s="18">
        <v>0.21</v>
      </c>
      <c r="H38" s="14">
        <f t="shared" si="6"/>
        <v>0.38719999999999999</v>
      </c>
      <c r="I38" s="14">
        <f t="shared" si="7"/>
        <v>144.64000000000001</v>
      </c>
      <c r="J38" s="14">
        <f t="shared" si="8"/>
        <v>175.01439999999999</v>
      </c>
      <c r="M38" s="33"/>
      <c r="N38" s="18">
        <v>0.21</v>
      </c>
      <c r="O38" s="14">
        <f t="shared" si="9"/>
        <v>0</v>
      </c>
      <c r="P38" s="14">
        <f t="shared" si="4"/>
        <v>0</v>
      </c>
      <c r="Q38" s="14">
        <f t="shared" si="5"/>
        <v>0</v>
      </c>
    </row>
    <row r="39" spans="2:17" ht="28.5" x14ac:dyDescent="0.2">
      <c r="B39" s="11" t="s">
        <v>75</v>
      </c>
      <c r="C39" s="27" t="s">
        <v>76</v>
      </c>
      <c r="D39" s="20">
        <v>10040</v>
      </c>
      <c r="E39" s="23">
        <v>2091</v>
      </c>
      <c r="F39" s="14">
        <v>7.0000000000000007E-2</v>
      </c>
      <c r="G39" s="18">
        <v>0.21</v>
      </c>
      <c r="H39" s="14">
        <f t="shared" si="6"/>
        <v>8.4700000000000011E-2</v>
      </c>
      <c r="I39" s="14">
        <f t="shared" si="7"/>
        <v>146.37</v>
      </c>
      <c r="J39" s="14">
        <f t="shared" si="8"/>
        <v>177.10770000000002</v>
      </c>
      <c r="M39" s="33"/>
      <c r="N39" s="18">
        <v>0.21</v>
      </c>
      <c r="O39" s="14">
        <f t="shared" si="9"/>
        <v>0</v>
      </c>
      <c r="P39" s="14">
        <f t="shared" si="4"/>
        <v>0</v>
      </c>
      <c r="Q39" s="14">
        <f t="shared" si="5"/>
        <v>0</v>
      </c>
    </row>
    <row r="40" spans="2:17" x14ac:dyDescent="0.2">
      <c r="B40" s="11" t="s">
        <v>77</v>
      </c>
      <c r="C40" s="27" t="s">
        <v>78</v>
      </c>
      <c r="D40" s="20">
        <v>9924652</v>
      </c>
      <c r="E40" s="23">
        <v>1978</v>
      </c>
      <c r="F40" s="14">
        <v>0.04</v>
      </c>
      <c r="G40" s="18">
        <v>0.21</v>
      </c>
      <c r="H40" s="14">
        <f t="shared" si="6"/>
        <v>4.8399999999999999E-2</v>
      </c>
      <c r="I40" s="14">
        <f t="shared" si="7"/>
        <v>79.12</v>
      </c>
      <c r="J40" s="14">
        <f t="shared" si="8"/>
        <v>95.735199999999992</v>
      </c>
      <c r="M40" s="33"/>
      <c r="N40" s="18">
        <v>0.21</v>
      </c>
      <c r="O40" s="14">
        <f t="shared" si="9"/>
        <v>0</v>
      </c>
      <c r="P40" s="14">
        <f t="shared" si="4"/>
        <v>0</v>
      </c>
      <c r="Q40" s="14">
        <f t="shared" si="5"/>
        <v>0</v>
      </c>
    </row>
    <row r="41" spans="2:17" ht="28.5" x14ac:dyDescent="0.2">
      <c r="B41" s="11" t="s">
        <v>79</v>
      </c>
      <c r="C41" s="27" t="s">
        <v>80</v>
      </c>
      <c r="D41" s="20">
        <v>3910</v>
      </c>
      <c r="E41" s="23">
        <v>12</v>
      </c>
      <c r="F41" s="14">
        <v>3.82</v>
      </c>
      <c r="G41" s="18">
        <v>0.21</v>
      </c>
      <c r="H41" s="14">
        <f t="shared" si="6"/>
        <v>4.6221999999999994</v>
      </c>
      <c r="I41" s="14">
        <f t="shared" si="7"/>
        <v>45.839999999999996</v>
      </c>
      <c r="J41" s="14">
        <f t="shared" si="8"/>
        <v>55.466399999999993</v>
      </c>
      <c r="M41" s="33"/>
      <c r="N41" s="18">
        <v>0.21</v>
      </c>
      <c r="O41" s="14">
        <f t="shared" si="9"/>
        <v>0</v>
      </c>
      <c r="P41" s="14">
        <f t="shared" si="4"/>
        <v>0</v>
      </c>
      <c r="Q41" s="14">
        <f t="shared" si="5"/>
        <v>0</v>
      </c>
    </row>
    <row r="42" spans="2:17" ht="28.5" x14ac:dyDescent="0.2">
      <c r="B42" s="11" t="s">
        <v>81</v>
      </c>
      <c r="C42" s="27" t="s">
        <v>82</v>
      </c>
      <c r="D42" s="20">
        <v>2154</v>
      </c>
      <c r="E42" s="23">
        <v>20</v>
      </c>
      <c r="F42" s="14">
        <v>10.62</v>
      </c>
      <c r="G42" s="18">
        <v>0.21</v>
      </c>
      <c r="H42" s="14">
        <f t="shared" si="6"/>
        <v>12.850199999999999</v>
      </c>
      <c r="I42" s="14">
        <f t="shared" si="7"/>
        <v>212.39999999999998</v>
      </c>
      <c r="J42" s="14">
        <f t="shared" si="8"/>
        <v>257.00399999999996</v>
      </c>
      <c r="M42" s="33"/>
      <c r="N42" s="18">
        <v>0.21</v>
      </c>
      <c r="O42" s="14">
        <f t="shared" si="9"/>
        <v>0</v>
      </c>
      <c r="P42" s="14">
        <f t="shared" si="4"/>
        <v>0</v>
      </c>
      <c r="Q42" s="14">
        <f t="shared" si="5"/>
        <v>0</v>
      </c>
    </row>
    <row r="43" spans="2:17" ht="28.5" x14ac:dyDescent="0.2">
      <c r="B43" s="11" t="s">
        <v>83</v>
      </c>
      <c r="C43" s="27" t="s">
        <v>84</v>
      </c>
      <c r="D43" s="20"/>
      <c r="E43" s="23">
        <v>1148</v>
      </c>
      <c r="F43" s="14">
        <v>2.75</v>
      </c>
      <c r="G43" s="18">
        <v>0.21</v>
      </c>
      <c r="H43" s="14">
        <f t="shared" si="6"/>
        <v>3.3275000000000001</v>
      </c>
      <c r="I43" s="14">
        <f t="shared" si="7"/>
        <v>3157</v>
      </c>
      <c r="J43" s="14">
        <f t="shared" si="8"/>
        <v>3819.9700000000003</v>
      </c>
      <c r="M43" s="33"/>
      <c r="N43" s="18">
        <v>0.21</v>
      </c>
      <c r="O43" s="14">
        <f t="shared" si="9"/>
        <v>0</v>
      </c>
      <c r="P43" s="14">
        <f t="shared" si="4"/>
        <v>0</v>
      </c>
      <c r="Q43" s="14">
        <f t="shared" si="5"/>
        <v>0</v>
      </c>
    </row>
    <row r="44" spans="2:17" ht="57" x14ac:dyDescent="0.2">
      <c r="B44" s="11" t="s">
        <v>85</v>
      </c>
      <c r="C44" s="27" t="s">
        <v>86</v>
      </c>
      <c r="D44" s="20"/>
      <c r="E44" s="23">
        <v>1</v>
      </c>
      <c r="F44" s="14">
        <v>47.52</v>
      </c>
      <c r="G44" s="18">
        <v>0.21</v>
      </c>
      <c r="H44" s="14">
        <f t="shared" si="6"/>
        <v>57.499200000000002</v>
      </c>
      <c r="I44" s="14">
        <f t="shared" si="7"/>
        <v>47.52</v>
      </c>
      <c r="J44" s="14">
        <f t="shared" si="8"/>
        <v>57.499200000000002</v>
      </c>
      <c r="M44" s="33"/>
      <c r="N44" s="18">
        <v>0.21</v>
      </c>
      <c r="O44" s="14">
        <f t="shared" si="9"/>
        <v>0</v>
      </c>
      <c r="P44" s="14">
        <f t="shared" si="4"/>
        <v>0</v>
      </c>
      <c r="Q44" s="14">
        <f t="shared" si="5"/>
        <v>0</v>
      </c>
    </row>
    <row r="45" spans="2:17" x14ac:dyDescent="0.2">
      <c r="B45" s="11" t="s">
        <v>87</v>
      </c>
      <c r="C45" s="27" t="s">
        <v>88</v>
      </c>
      <c r="D45" s="20" t="s">
        <v>89</v>
      </c>
      <c r="E45" s="23">
        <v>1</v>
      </c>
      <c r="F45" s="14">
        <v>47.52</v>
      </c>
      <c r="G45" s="18">
        <v>0.21</v>
      </c>
      <c r="H45" s="14">
        <f t="shared" si="6"/>
        <v>57.499200000000002</v>
      </c>
      <c r="I45" s="14">
        <f t="shared" si="7"/>
        <v>47.52</v>
      </c>
      <c r="J45" s="14">
        <f t="shared" si="8"/>
        <v>57.499200000000002</v>
      </c>
      <c r="M45" s="33"/>
      <c r="N45" s="18">
        <v>0.21</v>
      </c>
      <c r="O45" s="14">
        <f t="shared" si="9"/>
        <v>0</v>
      </c>
      <c r="P45" s="14">
        <f t="shared" si="4"/>
        <v>0</v>
      </c>
      <c r="Q45" s="14">
        <f t="shared" si="5"/>
        <v>0</v>
      </c>
    </row>
    <row r="46" spans="2:17" ht="28.5" x14ac:dyDescent="0.2">
      <c r="B46" s="11" t="s">
        <v>90</v>
      </c>
      <c r="C46" s="27" t="s">
        <v>91</v>
      </c>
      <c r="D46" s="20" t="s">
        <v>92</v>
      </c>
      <c r="E46" s="23">
        <v>283</v>
      </c>
      <c r="F46" s="14">
        <v>0.56000000000000005</v>
      </c>
      <c r="G46" s="18">
        <v>0.21</v>
      </c>
      <c r="H46" s="14">
        <f t="shared" si="6"/>
        <v>0.67760000000000009</v>
      </c>
      <c r="I46" s="14">
        <f t="shared" si="7"/>
        <v>158.48000000000002</v>
      </c>
      <c r="J46" s="14">
        <f t="shared" si="8"/>
        <v>191.76080000000002</v>
      </c>
      <c r="M46" s="33"/>
      <c r="N46" s="18">
        <v>0.21</v>
      </c>
      <c r="O46" s="14">
        <f t="shared" si="9"/>
        <v>0</v>
      </c>
      <c r="P46" s="14">
        <f t="shared" si="4"/>
        <v>0</v>
      </c>
      <c r="Q46" s="14">
        <f t="shared" si="5"/>
        <v>0</v>
      </c>
    </row>
    <row r="47" spans="2:17" x14ac:dyDescent="0.2">
      <c r="B47" s="11" t="s">
        <v>93</v>
      </c>
      <c r="C47" s="27" t="s">
        <v>94</v>
      </c>
      <c r="D47" s="20">
        <v>30000</v>
      </c>
      <c r="E47" s="23">
        <v>43</v>
      </c>
      <c r="F47" s="14">
        <v>8.4</v>
      </c>
      <c r="G47" s="18">
        <v>0.21</v>
      </c>
      <c r="H47" s="14">
        <f t="shared" si="6"/>
        <v>10.164</v>
      </c>
      <c r="I47" s="14">
        <f t="shared" si="7"/>
        <v>361.2</v>
      </c>
      <c r="J47" s="14">
        <f t="shared" si="8"/>
        <v>437.05199999999996</v>
      </c>
      <c r="M47" s="33"/>
      <c r="N47" s="18">
        <v>0.21</v>
      </c>
      <c r="O47" s="14">
        <f t="shared" si="9"/>
        <v>0</v>
      </c>
      <c r="P47" s="14">
        <f t="shared" si="4"/>
        <v>0</v>
      </c>
      <c r="Q47" s="14">
        <f t="shared" si="5"/>
        <v>0</v>
      </c>
    </row>
    <row r="48" spans="2:17" x14ac:dyDescent="0.2">
      <c r="B48" s="11" t="s">
        <v>95</v>
      </c>
      <c r="C48" s="27" t="s">
        <v>96</v>
      </c>
      <c r="D48" s="20" t="s">
        <v>97</v>
      </c>
      <c r="E48" s="23">
        <v>231</v>
      </c>
      <c r="F48" s="14">
        <v>8.82</v>
      </c>
      <c r="G48" s="18">
        <v>0.21</v>
      </c>
      <c r="H48" s="14">
        <f t="shared" si="6"/>
        <v>10.6722</v>
      </c>
      <c r="I48" s="14">
        <f t="shared" si="7"/>
        <v>2037.42</v>
      </c>
      <c r="J48" s="14">
        <f t="shared" si="8"/>
        <v>2465.2782000000002</v>
      </c>
      <c r="M48" s="33"/>
      <c r="N48" s="18">
        <v>0.21</v>
      </c>
      <c r="O48" s="14">
        <f t="shared" si="9"/>
        <v>0</v>
      </c>
      <c r="P48" s="14">
        <f t="shared" si="4"/>
        <v>0</v>
      </c>
      <c r="Q48" s="14">
        <f t="shared" si="5"/>
        <v>0</v>
      </c>
    </row>
    <row r="49" spans="2:17" x14ac:dyDescent="0.2">
      <c r="B49" s="11" t="s">
        <v>98</v>
      </c>
      <c r="C49" s="27" t="s">
        <v>99</v>
      </c>
      <c r="D49" s="20" t="s">
        <v>100</v>
      </c>
      <c r="E49" s="23">
        <v>34</v>
      </c>
      <c r="F49" s="14">
        <v>8.82</v>
      </c>
      <c r="G49" s="18">
        <v>0.21</v>
      </c>
      <c r="H49" s="14">
        <f t="shared" si="6"/>
        <v>10.6722</v>
      </c>
      <c r="I49" s="14">
        <f t="shared" si="7"/>
        <v>299.88</v>
      </c>
      <c r="J49" s="14">
        <f t="shared" si="8"/>
        <v>362.85480000000001</v>
      </c>
      <c r="M49" s="33"/>
      <c r="N49" s="18">
        <v>0.21</v>
      </c>
      <c r="O49" s="14">
        <f t="shared" si="9"/>
        <v>0</v>
      </c>
      <c r="P49" s="14">
        <f t="shared" si="4"/>
        <v>0</v>
      </c>
      <c r="Q49" s="14">
        <f t="shared" si="5"/>
        <v>0</v>
      </c>
    </row>
    <row r="50" spans="2:17" x14ac:dyDescent="0.2">
      <c r="B50" s="11" t="s">
        <v>107</v>
      </c>
      <c r="C50" s="27" t="s">
        <v>108</v>
      </c>
      <c r="D50" s="20">
        <v>277517</v>
      </c>
      <c r="E50" s="23">
        <v>158</v>
      </c>
      <c r="F50" s="14">
        <v>0.57999999999999996</v>
      </c>
      <c r="G50" s="18">
        <v>0.21</v>
      </c>
      <c r="H50" s="14">
        <f t="shared" si="6"/>
        <v>0.70179999999999998</v>
      </c>
      <c r="I50" s="14">
        <f t="shared" si="7"/>
        <v>91.64</v>
      </c>
      <c r="J50" s="14">
        <f t="shared" si="8"/>
        <v>110.8844</v>
      </c>
      <c r="M50" s="33"/>
      <c r="N50" s="18">
        <v>0.21</v>
      </c>
      <c r="O50" s="14">
        <f t="shared" si="9"/>
        <v>0</v>
      </c>
      <c r="P50" s="14">
        <f t="shared" si="4"/>
        <v>0</v>
      </c>
      <c r="Q50" s="14">
        <f t="shared" si="5"/>
        <v>0</v>
      </c>
    </row>
    <row r="51" spans="2:17" x14ac:dyDescent="0.2">
      <c r="B51" s="11" t="s">
        <v>109</v>
      </c>
      <c r="C51" s="27" t="s">
        <v>110</v>
      </c>
      <c r="D51" s="20">
        <v>277549</v>
      </c>
      <c r="E51" s="23">
        <v>520</v>
      </c>
      <c r="F51" s="14">
        <v>0.31</v>
      </c>
      <c r="G51" s="18">
        <v>0.21</v>
      </c>
      <c r="H51" s="14">
        <f t="shared" si="6"/>
        <v>0.37509999999999999</v>
      </c>
      <c r="I51" s="14">
        <f t="shared" si="7"/>
        <v>161.19999999999999</v>
      </c>
      <c r="J51" s="14">
        <f t="shared" si="8"/>
        <v>195.05199999999999</v>
      </c>
      <c r="M51" s="33"/>
      <c r="N51" s="18">
        <v>0.21</v>
      </c>
      <c r="O51" s="14">
        <f t="shared" si="9"/>
        <v>0</v>
      </c>
      <c r="P51" s="14">
        <f t="shared" si="4"/>
        <v>0</v>
      </c>
      <c r="Q51" s="14">
        <f t="shared" si="5"/>
        <v>0</v>
      </c>
    </row>
    <row r="52" spans="2:17" x14ac:dyDescent="0.2">
      <c r="B52" s="11" t="s">
        <v>111</v>
      </c>
      <c r="C52" s="27" t="s">
        <v>112</v>
      </c>
      <c r="D52" s="20" t="s">
        <v>113</v>
      </c>
      <c r="E52" s="23">
        <v>4349</v>
      </c>
      <c r="F52" s="14">
        <v>2.4</v>
      </c>
      <c r="G52" s="18">
        <v>0.21</v>
      </c>
      <c r="H52" s="14">
        <f t="shared" si="6"/>
        <v>2.9039999999999999</v>
      </c>
      <c r="I52" s="14">
        <f t="shared" si="7"/>
        <v>10437.6</v>
      </c>
      <c r="J52" s="14">
        <f t="shared" si="8"/>
        <v>12629.495999999999</v>
      </c>
      <c r="M52" s="33"/>
      <c r="N52" s="18">
        <v>0.21</v>
      </c>
      <c r="O52" s="14">
        <f t="shared" si="9"/>
        <v>0</v>
      </c>
      <c r="P52" s="14">
        <f t="shared" si="4"/>
        <v>0</v>
      </c>
      <c r="Q52" s="14">
        <f t="shared" si="5"/>
        <v>0</v>
      </c>
    </row>
    <row r="53" spans="2:17" x14ac:dyDescent="0.2">
      <c r="B53" s="11" t="s">
        <v>114</v>
      </c>
      <c r="C53" s="27" t="s">
        <v>115</v>
      </c>
      <c r="D53" s="20" t="s">
        <v>116</v>
      </c>
      <c r="E53" s="23">
        <v>1</v>
      </c>
      <c r="F53" s="14">
        <v>27.82</v>
      </c>
      <c r="G53" s="18">
        <v>0.21</v>
      </c>
      <c r="H53" s="14">
        <f t="shared" si="6"/>
        <v>33.662199999999999</v>
      </c>
      <c r="I53" s="14">
        <f t="shared" si="7"/>
        <v>27.82</v>
      </c>
      <c r="J53" s="14">
        <f t="shared" si="8"/>
        <v>33.662199999999999</v>
      </c>
      <c r="M53" s="33"/>
      <c r="N53" s="18">
        <v>0.21</v>
      </c>
      <c r="O53" s="14">
        <f t="shared" si="9"/>
        <v>0</v>
      </c>
      <c r="P53" s="14">
        <f t="shared" si="4"/>
        <v>0</v>
      </c>
      <c r="Q53" s="14">
        <f t="shared" si="5"/>
        <v>0</v>
      </c>
    </row>
    <row r="54" spans="2:17" ht="28.5" x14ac:dyDescent="0.2">
      <c r="B54" s="11" t="s">
        <v>117</v>
      </c>
      <c r="C54" s="27" t="s">
        <v>118</v>
      </c>
      <c r="D54" s="20" t="s">
        <v>119</v>
      </c>
      <c r="E54" s="23">
        <v>1</v>
      </c>
      <c r="F54" s="14">
        <v>8.68</v>
      </c>
      <c r="G54" s="18">
        <v>0.21</v>
      </c>
      <c r="H54" s="14">
        <f t="shared" si="6"/>
        <v>10.502800000000001</v>
      </c>
      <c r="I54" s="14">
        <f t="shared" si="7"/>
        <v>8.68</v>
      </c>
      <c r="J54" s="14">
        <f t="shared" si="8"/>
        <v>10.502800000000001</v>
      </c>
      <c r="M54" s="33"/>
      <c r="N54" s="18">
        <v>0.21</v>
      </c>
      <c r="O54" s="14">
        <f t="shared" si="9"/>
        <v>0</v>
      </c>
      <c r="P54" s="14">
        <f t="shared" si="4"/>
        <v>0</v>
      </c>
      <c r="Q54" s="14">
        <f t="shared" si="5"/>
        <v>0</v>
      </c>
    </row>
    <row r="55" spans="2:17" ht="28.5" x14ac:dyDescent="0.2">
      <c r="B55" s="11" t="s">
        <v>120</v>
      </c>
      <c r="C55" s="27" t="s">
        <v>121</v>
      </c>
      <c r="D55" s="20">
        <v>14178</v>
      </c>
      <c r="E55" s="23">
        <v>2</v>
      </c>
      <c r="F55" s="14">
        <v>6.82</v>
      </c>
      <c r="G55" s="18">
        <v>0.21</v>
      </c>
      <c r="H55" s="14">
        <f t="shared" si="6"/>
        <v>8.2522000000000002</v>
      </c>
      <c r="I55" s="14">
        <f t="shared" si="7"/>
        <v>13.64</v>
      </c>
      <c r="J55" s="14">
        <f t="shared" si="8"/>
        <v>16.5044</v>
      </c>
      <c r="M55" s="33"/>
      <c r="N55" s="18">
        <v>0.21</v>
      </c>
      <c r="O55" s="14">
        <f t="shared" si="9"/>
        <v>0</v>
      </c>
      <c r="P55" s="14">
        <f t="shared" si="4"/>
        <v>0</v>
      </c>
      <c r="Q55" s="14">
        <f t="shared" si="5"/>
        <v>0</v>
      </c>
    </row>
    <row r="56" spans="2:17" x14ac:dyDescent="0.2">
      <c r="B56" s="11" t="s">
        <v>122</v>
      </c>
      <c r="C56" s="27" t="s">
        <v>123</v>
      </c>
      <c r="D56" s="20">
        <v>2921063</v>
      </c>
      <c r="E56" s="23">
        <v>1</v>
      </c>
      <c r="F56" s="14">
        <v>7.27</v>
      </c>
      <c r="G56" s="18">
        <v>0.21</v>
      </c>
      <c r="H56" s="14">
        <f t="shared" si="6"/>
        <v>8.7966999999999995</v>
      </c>
      <c r="I56" s="14">
        <f t="shared" si="7"/>
        <v>7.27</v>
      </c>
      <c r="J56" s="14">
        <f t="shared" si="8"/>
        <v>8.7966999999999995</v>
      </c>
      <c r="M56" s="33"/>
      <c r="N56" s="18">
        <v>0.21</v>
      </c>
      <c r="O56" s="14">
        <f t="shared" si="9"/>
        <v>0</v>
      </c>
      <c r="P56" s="14">
        <f t="shared" si="4"/>
        <v>0</v>
      </c>
      <c r="Q56" s="14">
        <f t="shared" si="5"/>
        <v>0</v>
      </c>
    </row>
    <row r="57" spans="2:17" x14ac:dyDescent="0.2">
      <c r="B57" s="11" t="s">
        <v>124</v>
      </c>
      <c r="C57" s="27" t="s">
        <v>125</v>
      </c>
      <c r="D57" s="20">
        <v>1005704</v>
      </c>
      <c r="E57" s="23">
        <v>6</v>
      </c>
      <c r="F57" s="14">
        <v>0.83</v>
      </c>
      <c r="G57" s="18">
        <v>0.21</v>
      </c>
      <c r="H57" s="14">
        <f t="shared" si="6"/>
        <v>1.0043</v>
      </c>
      <c r="I57" s="14">
        <f t="shared" si="7"/>
        <v>4.9799999999999995</v>
      </c>
      <c r="J57" s="14">
        <f t="shared" si="8"/>
        <v>6.0258000000000003</v>
      </c>
      <c r="M57" s="33"/>
      <c r="N57" s="18">
        <v>0.21</v>
      </c>
      <c r="O57" s="14">
        <f t="shared" si="9"/>
        <v>0</v>
      </c>
      <c r="P57" s="14">
        <f t="shared" si="4"/>
        <v>0</v>
      </c>
      <c r="Q57" s="14">
        <f t="shared" si="5"/>
        <v>0</v>
      </c>
    </row>
    <row r="58" spans="2:17" ht="28.5" x14ac:dyDescent="0.2">
      <c r="B58" s="11" t="s">
        <v>126</v>
      </c>
      <c r="C58" s="27" t="s">
        <v>127</v>
      </c>
      <c r="D58" s="20">
        <v>3021007</v>
      </c>
      <c r="E58" s="23">
        <v>1</v>
      </c>
      <c r="F58" s="14">
        <v>4</v>
      </c>
      <c r="G58" s="18">
        <v>0.21</v>
      </c>
      <c r="H58" s="14">
        <f t="shared" si="6"/>
        <v>4.84</v>
      </c>
      <c r="I58" s="14">
        <f t="shared" si="7"/>
        <v>4</v>
      </c>
      <c r="J58" s="14">
        <f t="shared" si="8"/>
        <v>4.84</v>
      </c>
      <c r="M58" s="33"/>
      <c r="N58" s="18">
        <v>0.21</v>
      </c>
      <c r="O58" s="14">
        <f t="shared" si="9"/>
        <v>0</v>
      </c>
      <c r="P58" s="14">
        <f t="shared" si="4"/>
        <v>0</v>
      </c>
      <c r="Q58" s="14">
        <f t="shared" si="5"/>
        <v>0</v>
      </c>
    </row>
    <row r="59" spans="2:17" ht="42.75" x14ac:dyDescent="0.2">
      <c r="B59" s="11" t="s">
        <v>128</v>
      </c>
      <c r="C59" s="27" t="s">
        <v>129</v>
      </c>
      <c r="D59" s="20">
        <v>1834011</v>
      </c>
      <c r="E59" s="23">
        <v>1509</v>
      </c>
      <c r="F59" s="14">
        <v>0.11</v>
      </c>
      <c r="G59" s="18">
        <v>0.21</v>
      </c>
      <c r="H59" s="14">
        <f t="shared" si="6"/>
        <v>0.1331</v>
      </c>
      <c r="I59" s="14">
        <f t="shared" si="7"/>
        <v>165.99</v>
      </c>
      <c r="J59" s="14">
        <f t="shared" si="8"/>
        <v>200.84789999999998</v>
      </c>
      <c r="M59" s="33"/>
      <c r="N59" s="18">
        <v>0.21</v>
      </c>
      <c r="O59" s="14">
        <f t="shared" si="9"/>
        <v>0</v>
      </c>
      <c r="P59" s="14">
        <f t="shared" si="4"/>
        <v>0</v>
      </c>
      <c r="Q59" s="14">
        <f t="shared" si="5"/>
        <v>0</v>
      </c>
    </row>
    <row r="60" spans="2:17" ht="28.5" x14ac:dyDescent="0.2">
      <c r="B60" s="11" t="s">
        <v>130</v>
      </c>
      <c r="C60" s="27" t="s">
        <v>131</v>
      </c>
      <c r="D60" s="20">
        <v>1834014</v>
      </c>
      <c r="E60" s="23">
        <v>410</v>
      </c>
      <c r="F60" s="14">
        <v>0.19</v>
      </c>
      <c r="G60" s="18">
        <v>0.21</v>
      </c>
      <c r="H60" s="14">
        <f t="shared" si="6"/>
        <v>0.22989999999999999</v>
      </c>
      <c r="I60" s="14">
        <f t="shared" si="7"/>
        <v>77.900000000000006</v>
      </c>
      <c r="J60" s="14">
        <f t="shared" si="8"/>
        <v>94.259</v>
      </c>
      <c r="M60" s="33"/>
      <c r="N60" s="18">
        <v>0.21</v>
      </c>
      <c r="O60" s="14">
        <f t="shared" si="9"/>
        <v>0</v>
      </c>
      <c r="P60" s="14">
        <f t="shared" si="4"/>
        <v>0</v>
      </c>
      <c r="Q60" s="14">
        <f t="shared" si="5"/>
        <v>0</v>
      </c>
    </row>
    <row r="61" spans="2:17" ht="28.5" x14ac:dyDescent="0.2">
      <c r="B61" s="11" t="s">
        <v>132</v>
      </c>
      <c r="C61" s="27" t="s">
        <v>133</v>
      </c>
      <c r="D61" s="20" t="s">
        <v>134</v>
      </c>
      <c r="E61" s="23">
        <v>1</v>
      </c>
      <c r="F61" s="14">
        <v>5.86</v>
      </c>
      <c r="G61" s="18">
        <v>0.21</v>
      </c>
      <c r="H61" s="14">
        <f t="shared" si="6"/>
        <v>7.0906000000000002</v>
      </c>
      <c r="I61" s="14">
        <f t="shared" si="7"/>
        <v>5.86</v>
      </c>
      <c r="J61" s="14">
        <f t="shared" si="8"/>
        <v>7.0906000000000002</v>
      </c>
      <c r="M61" s="33"/>
      <c r="N61" s="18">
        <v>0.21</v>
      </c>
      <c r="O61" s="14">
        <f t="shared" si="9"/>
        <v>0</v>
      </c>
      <c r="P61" s="14">
        <f t="shared" si="4"/>
        <v>0</v>
      </c>
      <c r="Q61" s="14">
        <f t="shared" si="5"/>
        <v>0</v>
      </c>
    </row>
    <row r="62" spans="2:17" x14ac:dyDescent="0.2">
      <c r="B62" s="11" t="s">
        <v>135</v>
      </c>
      <c r="C62" s="27" t="s">
        <v>136</v>
      </c>
      <c r="D62" s="20">
        <v>101</v>
      </c>
      <c r="E62" s="23">
        <v>57</v>
      </c>
      <c r="F62" s="14">
        <v>0.1</v>
      </c>
      <c r="G62" s="18">
        <v>0.21</v>
      </c>
      <c r="H62" s="14">
        <f t="shared" si="6"/>
        <v>0.12100000000000001</v>
      </c>
      <c r="I62" s="14">
        <f t="shared" si="7"/>
        <v>5.7</v>
      </c>
      <c r="J62" s="14">
        <f t="shared" si="8"/>
        <v>6.8970000000000002</v>
      </c>
      <c r="M62" s="33"/>
      <c r="N62" s="18">
        <v>0.21</v>
      </c>
      <c r="O62" s="14">
        <f t="shared" si="9"/>
        <v>0</v>
      </c>
      <c r="P62" s="14">
        <f t="shared" si="4"/>
        <v>0</v>
      </c>
      <c r="Q62" s="14">
        <f t="shared" si="5"/>
        <v>0</v>
      </c>
    </row>
    <row r="63" spans="2:17" ht="28.5" x14ac:dyDescent="0.2">
      <c r="B63" s="11" t="s">
        <v>137</v>
      </c>
      <c r="C63" s="27" t="s">
        <v>138</v>
      </c>
      <c r="D63" s="20">
        <v>2920903</v>
      </c>
      <c r="E63" s="23">
        <v>1</v>
      </c>
      <c r="F63" s="14">
        <v>6.55</v>
      </c>
      <c r="G63" s="18">
        <v>0.21</v>
      </c>
      <c r="H63" s="14">
        <f t="shared" si="6"/>
        <v>7.9254999999999995</v>
      </c>
      <c r="I63" s="14">
        <f t="shared" si="7"/>
        <v>6.55</v>
      </c>
      <c r="J63" s="14">
        <f t="shared" si="8"/>
        <v>7.9254999999999995</v>
      </c>
      <c r="M63" s="33"/>
      <c r="N63" s="18">
        <v>0.21</v>
      </c>
      <c r="O63" s="14">
        <f t="shared" si="9"/>
        <v>0</v>
      </c>
      <c r="P63" s="14">
        <f t="shared" si="4"/>
        <v>0</v>
      </c>
      <c r="Q63" s="14">
        <f t="shared" si="5"/>
        <v>0</v>
      </c>
    </row>
    <row r="64" spans="2:17" x14ac:dyDescent="0.2">
      <c r="B64" s="11" t="s">
        <v>139</v>
      </c>
      <c r="C64" s="27" t="s">
        <v>140</v>
      </c>
      <c r="D64" s="20">
        <v>16004</v>
      </c>
      <c r="E64" s="23">
        <v>46782</v>
      </c>
      <c r="F64" s="14">
        <v>0.05</v>
      </c>
      <c r="G64" s="18">
        <v>0.21</v>
      </c>
      <c r="H64" s="14">
        <f t="shared" si="6"/>
        <v>6.0500000000000005E-2</v>
      </c>
      <c r="I64" s="14">
        <f t="shared" si="7"/>
        <v>2339.1</v>
      </c>
      <c r="J64" s="14">
        <f t="shared" si="8"/>
        <v>2830.3110000000001</v>
      </c>
      <c r="M64" s="33"/>
      <c r="N64" s="18">
        <v>0.21</v>
      </c>
      <c r="O64" s="14">
        <f t="shared" si="9"/>
        <v>0</v>
      </c>
      <c r="P64" s="14">
        <f t="shared" si="4"/>
        <v>0</v>
      </c>
      <c r="Q64" s="14">
        <f t="shared" si="5"/>
        <v>0</v>
      </c>
    </row>
    <row r="65" spans="2:17" x14ac:dyDescent="0.2">
      <c r="B65" s="11" t="s">
        <v>141</v>
      </c>
      <c r="C65" s="27" t="s">
        <v>142</v>
      </c>
      <c r="D65" s="20"/>
      <c r="E65" s="23">
        <v>7620</v>
      </c>
      <c r="F65" s="14">
        <v>0.25</v>
      </c>
      <c r="G65" s="18">
        <v>0.21</v>
      </c>
      <c r="H65" s="14">
        <f t="shared" si="6"/>
        <v>0.30249999999999999</v>
      </c>
      <c r="I65" s="14">
        <f t="shared" si="7"/>
        <v>1905</v>
      </c>
      <c r="J65" s="14">
        <f t="shared" si="8"/>
        <v>2305.0499999999997</v>
      </c>
      <c r="M65" s="33"/>
      <c r="N65" s="18">
        <v>0.21</v>
      </c>
      <c r="O65" s="14">
        <f t="shared" si="9"/>
        <v>0</v>
      </c>
      <c r="P65" s="14">
        <f t="shared" si="4"/>
        <v>0</v>
      </c>
      <c r="Q65" s="14">
        <f t="shared" si="5"/>
        <v>0</v>
      </c>
    </row>
    <row r="66" spans="2:17" x14ac:dyDescent="0.2">
      <c r="B66" s="11" t="s">
        <v>143</v>
      </c>
      <c r="C66" s="27" t="s">
        <v>144</v>
      </c>
      <c r="D66" s="20">
        <v>27977058</v>
      </c>
      <c r="E66" s="23">
        <v>6780</v>
      </c>
      <c r="F66" s="14">
        <v>0.21</v>
      </c>
      <c r="G66" s="18">
        <v>0.21</v>
      </c>
      <c r="H66" s="14">
        <f t="shared" si="6"/>
        <v>0.25409999999999999</v>
      </c>
      <c r="I66" s="14">
        <f t="shared" si="7"/>
        <v>1423.8</v>
      </c>
      <c r="J66" s="14">
        <f t="shared" si="8"/>
        <v>1722.798</v>
      </c>
      <c r="M66" s="33"/>
      <c r="N66" s="18">
        <v>0.21</v>
      </c>
      <c r="O66" s="14">
        <f t="shared" si="9"/>
        <v>0</v>
      </c>
      <c r="P66" s="14">
        <f t="shared" si="4"/>
        <v>0</v>
      </c>
      <c r="Q66" s="14">
        <f t="shared" si="5"/>
        <v>0</v>
      </c>
    </row>
    <row r="67" spans="2:17" ht="42.75" x14ac:dyDescent="0.2">
      <c r="B67" s="11" t="s">
        <v>145</v>
      </c>
      <c r="C67" s="27" t="s">
        <v>146</v>
      </c>
      <c r="D67" s="20">
        <v>603150</v>
      </c>
      <c r="E67" s="23">
        <v>532</v>
      </c>
      <c r="F67" s="14">
        <v>2</v>
      </c>
      <c r="G67" s="18">
        <v>0.21</v>
      </c>
      <c r="H67" s="14">
        <f t="shared" ref="H67:H98" si="10">(F67*G67)+F67</f>
        <v>2.42</v>
      </c>
      <c r="I67" s="14">
        <f t="shared" ref="I67:I98" si="11">E67*F67</f>
        <v>1064</v>
      </c>
      <c r="J67" s="14">
        <f t="shared" ref="J67:J98" si="12">E67*H67</f>
        <v>1287.44</v>
      </c>
      <c r="M67" s="33"/>
      <c r="N67" s="18">
        <v>0.21</v>
      </c>
      <c r="O67" s="14">
        <f t="shared" ref="O67:O98" si="13">(M67*N67)+M67</f>
        <v>0</v>
      </c>
      <c r="P67" s="14">
        <f t="shared" si="4"/>
        <v>0</v>
      </c>
      <c r="Q67" s="14">
        <f t="shared" si="5"/>
        <v>0</v>
      </c>
    </row>
    <row r="68" spans="2:17" ht="28.5" x14ac:dyDescent="0.2">
      <c r="B68" s="11" t="s">
        <v>147</v>
      </c>
      <c r="C68" s="27" t="s">
        <v>148</v>
      </c>
      <c r="D68" s="20">
        <v>60320</v>
      </c>
      <c r="E68" s="23">
        <v>1</v>
      </c>
      <c r="F68" s="14">
        <v>15.5</v>
      </c>
      <c r="G68" s="18">
        <v>0.21</v>
      </c>
      <c r="H68" s="14">
        <f t="shared" si="10"/>
        <v>18.754999999999999</v>
      </c>
      <c r="I68" s="14">
        <f t="shared" si="11"/>
        <v>15.5</v>
      </c>
      <c r="J68" s="14">
        <f t="shared" si="12"/>
        <v>18.754999999999999</v>
      </c>
      <c r="M68" s="33"/>
      <c r="N68" s="18">
        <v>0.21</v>
      </c>
      <c r="O68" s="14">
        <f t="shared" si="13"/>
        <v>0</v>
      </c>
      <c r="P68" s="14">
        <f t="shared" ref="P68:P131" si="14">E68*M68</f>
        <v>0</v>
      </c>
      <c r="Q68" s="14">
        <f t="shared" ref="Q68:Q131" si="15">E68*O68</f>
        <v>0</v>
      </c>
    </row>
    <row r="69" spans="2:17" ht="42.75" x14ac:dyDescent="0.2">
      <c r="B69" s="11" t="s">
        <v>149</v>
      </c>
      <c r="C69" s="27" t="s">
        <v>150</v>
      </c>
      <c r="D69" s="20">
        <v>603011</v>
      </c>
      <c r="E69" s="23">
        <v>287</v>
      </c>
      <c r="F69" s="14">
        <v>14.26</v>
      </c>
      <c r="G69" s="18">
        <v>0.21</v>
      </c>
      <c r="H69" s="14">
        <f t="shared" si="10"/>
        <v>17.2546</v>
      </c>
      <c r="I69" s="14">
        <f t="shared" si="11"/>
        <v>4092.62</v>
      </c>
      <c r="J69" s="14">
        <f t="shared" si="12"/>
        <v>4952.0702000000001</v>
      </c>
      <c r="M69" s="33"/>
      <c r="N69" s="18">
        <v>0.21</v>
      </c>
      <c r="O69" s="14">
        <f t="shared" si="13"/>
        <v>0</v>
      </c>
      <c r="P69" s="14">
        <f t="shared" si="14"/>
        <v>0</v>
      </c>
      <c r="Q69" s="14">
        <f t="shared" si="15"/>
        <v>0</v>
      </c>
    </row>
    <row r="70" spans="2:17" ht="42.75" x14ac:dyDescent="0.2">
      <c r="B70" s="15"/>
      <c r="C70" s="27" t="s">
        <v>303</v>
      </c>
      <c r="D70" s="20" t="s">
        <v>151</v>
      </c>
      <c r="E70" s="23">
        <v>23</v>
      </c>
      <c r="F70" s="25">
        <v>423.53</v>
      </c>
      <c r="G70" s="12">
        <v>0.21</v>
      </c>
      <c r="H70" s="14">
        <f t="shared" si="10"/>
        <v>512.47129999999993</v>
      </c>
      <c r="I70" s="14">
        <f t="shared" si="11"/>
        <v>9741.1899999999987</v>
      </c>
      <c r="J70" s="14">
        <f t="shared" si="12"/>
        <v>11786.839899999999</v>
      </c>
      <c r="M70" s="34"/>
      <c r="N70" s="12">
        <v>0.21</v>
      </c>
      <c r="O70" s="14">
        <f t="shared" si="13"/>
        <v>0</v>
      </c>
      <c r="P70" s="14">
        <f t="shared" si="14"/>
        <v>0</v>
      </c>
      <c r="Q70" s="14">
        <f t="shared" si="15"/>
        <v>0</v>
      </c>
    </row>
    <row r="71" spans="2:17" x14ac:dyDescent="0.2">
      <c r="B71" s="11" t="s">
        <v>152</v>
      </c>
      <c r="C71" s="27" t="s">
        <v>153</v>
      </c>
      <c r="D71" s="20">
        <v>277537</v>
      </c>
      <c r="E71" s="23">
        <v>79</v>
      </c>
      <c r="F71" s="14">
        <v>0.53</v>
      </c>
      <c r="G71" s="18">
        <v>0.21</v>
      </c>
      <c r="H71" s="14">
        <f t="shared" si="10"/>
        <v>0.64129999999999998</v>
      </c>
      <c r="I71" s="14">
        <f t="shared" si="11"/>
        <v>41.870000000000005</v>
      </c>
      <c r="J71" s="14">
        <f t="shared" si="12"/>
        <v>50.662700000000001</v>
      </c>
      <c r="M71" s="33"/>
      <c r="N71" s="18">
        <v>0.21</v>
      </c>
      <c r="O71" s="14">
        <f t="shared" si="13"/>
        <v>0</v>
      </c>
      <c r="P71" s="14">
        <f t="shared" si="14"/>
        <v>0</v>
      </c>
      <c r="Q71" s="14">
        <f t="shared" si="15"/>
        <v>0</v>
      </c>
    </row>
    <row r="72" spans="2:17" ht="42.75" x14ac:dyDescent="0.2">
      <c r="B72" s="11" t="s">
        <v>154</v>
      </c>
      <c r="C72" s="27" t="s">
        <v>155</v>
      </c>
      <c r="D72" s="20"/>
      <c r="E72" s="23">
        <v>85</v>
      </c>
      <c r="F72" s="14">
        <v>0.76</v>
      </c>
      <c r="G72" s="18">
        <v>0.21</v>
      </c>
      <c r="H72" s="14">
        <f t="shared" si="10"/>
        <v>0.91959999999999997</v>
      </c>
      <c r="I72" s="14">
        <f t="shared" si="11"/>
        <v>64.599999999999994</v>
      </c>
      <c r="J72" s="14">
        <f t="shared" si="12"/>
        <v>78.165999999999997</v>
      </c>
      <c r="M72" s="33"/>
      <c r="N72" s="18">
        <v>0.21</v>
      </c>
      <c r="O72" s="14">
        <f t="shared" si="13"/>
        <v>0</v>
      </c>
      <c r="P72" s="14">
        <f t="shared" si="14"/>
        <v>0</v>
      </c>
      <c r="Q72" s="14">
        <f t="shared" si="15"/>
        <v>0</v>
      </c>
    </row>
    <row r="73" spans="2:17" x14ac:dyDescent="0.2">
      <c r="B73" s="11" t="s">
        <v>156</v>
      </c>
      <c r="C73" s="27" t="s">
        <v>157</v>
      </c>
      <c r="D73" s="20" t="s">
        <v>158</v>
      </c>
      <c r="E73" s="23">
        <v>113</v>
      </c>
      <c r="F73" s="14">
        <v>0.2</v>
      </c>
      <c r="G73" s="18">
        <v>0.21</v>
      </c>
      <c r="H73" s="14">
        <f t="shared" si="10"/>
        <v>0.24200000000000002</v>
      </c>
      <c r="I73" s="14">
        <f t="shared" si="11"/>
        <v>22.6</v>
      </c>
      <c r="J73" s="14">
        <f t="shared" si="12"/>
        <v>27.346000000000004</v>
      </c>
      <c r="M73" s="33"/>
      <c r="N73" s="18">
        <v>0.21</v>
      </c>
      <c r="O73" s="14">
        <f t="shared" si="13"/>
        <v>0</v>
      </c>
      <c r="P73" s="14">
        <f t="shared" si="14"/>
        <v>0</v>
      </c>
      <c r="Q73" s="14">
        <f t="shared" si="15"/>
        <v>0</v>
      </c>
    </row>
    <row r="74" spans="2:17" ht="57" x14ac:dyDescent="0.2">
      <c r="B74" s="11" t="s">
        <v>159</v>
      </c>
      <c r="C74" s="27" t="s">
        <v>160</v>
      </c>
      <c r="D74" s="20"/>
      <c r="E74" s="23">
        <v>28</v>
      </c>
      <c r="F74" s="14">
        <v>0.59</v>
      </c>
      <c r="G74" s="18">
        <v>0.21</v>
      </c>
      <c r="H74" s="14">
        <f t="shared" si="10"/>
        <v>0.71389999999999998</v>
      </c>
      <c r="I74" s="14">
        <f t="shared" si="11"/>
        <v>16.52</v>
      </c>
      <c r="J74" s="14">
        <f t="shared" si="12"/>
        <v>19.9892</v>
      </c>
      <c r="M74" s="33"/>
      <c r="N74" s="18">
        <v>0.21</v>
      </c>
      <c r="O74" s="14">
        <f t="shared" si="13"/>
        <v>0</v>
      </c>
      <c r="P74" s="14">
        <f t="shared" si="14"/>
        <v>0</v>
      </c>
      <c r="Q74" s="14">
        <f t="shared" si="15"/>
        <v>0</v>
      </c>
    </row>
    <row r="75" spans="2:17" ht="57" x14ac:dyDescent="0.2">
      <c r="B75" s="11" t="s">
        <v>161</v>
      </c>
      <c r="C75" s="27" t="s">
        <v>162</v>
      </c>
      <c r="D75" s="20"/>
      <c r="E75" s="23">
        <v>28</v>
      </c>
      <c r="F75" s="14">
        <v>0.59</v>
      </c>
      <c r="G75" s="18">
        <v>0.21</v>
      </c>
      <c r="H75" s="14">
        <f t="shared" si="10"/>
        <v>0.71389999999999998</v>
      </c>
      <c r="I75" s="14">
        <f t="shared" si="11"/>
        <v>16.52</v>
      </c>
      <c r="J75" s="14">
        <f t="shared" si="12"/>
        <v>19.9892</v>
      </c>
      <c r="M75" s="33"/>
      <c r="N75" s="18">
        <v>0.21</v>
      </c>
      <c r="O75" s="14">
        <f t="shared" si="13"/>
        <v>0</v>
      </c>
      <c r="P75" s="14">
        <f t="shared" si="14"/>
        <v>0</v>
      </c>
      <c r="Q75" s="14">
        <f t="shared" si="15"/>
        <v>0</v>
      </c>
    </row>
    <row r="76" spans="2:17" ht="57" x14ac:dyDescent="0.2">
      <c r="B76" s="11" t="s">
        <v>163</v>
      </c>
      <c r="C76" s="27" t="s">
        <v>164</v>
      </c>
      <c r="D76" s="20"/>
      <c r="E76" s="23">
        <v>28</v>
      </c>
      <c r="F76" s="14">
        <v>0.59</v>
      </c>
      <c r="G76" s="18">
        <v>0.21</v>
      </c>
      <c r="H76" s="14">
        <f t="shared" si="10"/>
        <v>0.71389999999999998</v>
      </c>
      <c r="I76" s="14">
        <f t="shared" si="11"/>
        <v>16.52</v>
      </c>
      <c r="J76" s="14">
        <f t="shared" si="12"/>
        <v>19.9892</v>
      </c>
      <c r="M76" s="33"/>
      <c r="N76" s="18">
        <v>0.21</v>
      </c>
      <c r="O76" s="14">
        <f t="shared" si="13"/>
        <v>0</v>
      </c>
      <c r="P76" s="14">
        <f t="shared" si="14"/>
        <v>0</v>
      </c>
      <c r="Q76" s="14">
        <f t="shared" si="15"/>
        <v>0</v>
      </c>
    </row>
    <row r="77" spans="2:17" ht="57" x14ac:dyDescent="0.2">
      <c r="B77" s="11" t="s">
        <v>165</v>
      </c>
      <c r="C77" s="27" t="s">
        <v>166</v>
      </c>
      <c r="D77" s="20"/>
      <c r="E77" s="23">
        <v>28</v>
      </c>
      <c r="F77" s="14">
        <v>0.79</v>
      </c>
      <c r="G77" s="18">
        <v>0.21</v>
      </c>
      <c r="H77" s="14">
        <f t="shared" si="10"/>
        <v>0.95589999999999997</v>
      </c>
      <c r="I77" s="14">
        <f t="shared" si="11"/>
        <v>22.12</v>
      </c>
      <c r="J77" s="14">
        <f t="shared" si="12"/>
        <v>26.7652</v>
      </c>
      <c r="M77" s="33"/>
      <c r="N77" s="18">
        <v>0.21</v>
      </c>
      <c r="O77" s="14">
        <f t="shared" si="13"/>
        <v>0</v>
      </c>
      <c r="P77" s="14">
        <f t="shared" si="14"/>
        <v>0</v>
      </c>
      <c r="Q77" s="14">
        <f t="shared" si="15"/>
        <v>0</v>
      </c>
    </row>
    <row r="78" spans="2:17" ht="57" x14ac:dyDescent="0.2">
      <c r="B78" s="11" t="s">
        <v>167</v>
      </c>
      <c r="C78" s="27" t="s">
        <v>168</v>
      </c>
      <c r="D78" s="20"/>
      <c r="E78" s="23">
        <v>28</v>
      </c>
      <c r="F78" s="14">
        <v>0.12</v>
      </c>
      <c r="G78" s="18">
        <v>0.21</v>
      </c>
      <c r="H78" s="14">
        <f t="shared" si="10"/>
        <v>0.1452</v>
      </c>
      <c r="I78" s="14">
        <f t="shared" si="11"/>
        <v>3.36</v>
      </c>
      <c r="J78" s="14">
        <f t="shared" si="12"/>
        <v>4.0655999999999999</v>
      </c>
      <c r="M78" s="33"/>
      <c r="N78" s="18">
        <v>0.21</v>
      </c>
      <c r="O78" s="14">
        <f t="shared" si="13"/>
        <v>0</v>
      </c>
      <c r="P78" s="14">
        <f t="shared" si="14"/>
        <v>0</v>
      </c>
      <c r="Q78" s="14">
        <f t="shared" si="15"/>
        <v>0</v>
      </c>
    </row>
    <row r="79" spans="2:17" ht="28.5" x14ac:dyDescent="0.2">
      <c r="B79" s="11" t="s">
        <v>169</v>
      </c>
      <c r="C79" s="27" t="s">
        <v>170</v>
      </c>
      <c r="D79" s="20">
        <v>405256</v>
      </c>
      <c r="E79" s="23">
        <v>85</v>
      </c>
      <c r="F79" s="14">
        <v>0.26</v>
      </c>
      <c r="G79" s="18">
        <v>0.21</v>
      </c>
      <c r="H79" s="14">
        <f t="shared" si="10"/>
        <v>0.31459999999999999</v>
      </c>
      <c r="I79" s="14">
        <f t="shared" si="11"/>
        <v>22.1</v>
      </c>
      <c r="J79" s="14">
        <f t="shared" si="12"/>
        <v>26.741</v>
      </c>
      <c r="M79" s="33"/>
      <c r="N79" s="18">
        <v>0.21</v>
      </c>
      <c r="O79" s="14">
        <f t="shared" si="13"/>
        <v>0</v>
      </c>
      <c r="P79" s="14">
        <f t="shared" si="14"/>
        <v>0</v>
      </c>
      <c r="Q79" s="14">
        <f t="shared" si="15"/>
        <v>0</v>
      </c>
    </row>
    <row r="80" spans="2:17" x14ac:dyDescent="0.2">
      <c r="B80" s="11" t="s">
        <v>171</v>
      </c>
      <c r="C80" s="27" t="s">
        <v>172</v>
      </c>
      <c r="D80" s="20">
        <v>405075</v>
      </c>
      <c r="E80" s="23">
        <v>43</v>
      </c>
      <c r="F80" s="14">
        <v>6.61</v>
      </c>
      <c r="G80" s="18">
        <v>0.21</v>
      </c>
      <c r="H80" s="14">
        <f t="shared" si="10"/>
        <v>7.9981000000000009</v>
      </c>
      <c r="I80" s="14">
        <f t="shared" si="11"/>
        <v>284.23</v>
      </c>
      <c r="J80" s="14">
        <f t="shared" si="12"/>
        <v>343.91830000000004</v>
      </c>
      <c r="M80" s="33"/>
      <c r="N80" s="18">
        <v>0.21</v>
      </c>
      <c r="O80" s="14">
        <f t="shared" si="13"/>
        <v>0</v>
      </c>
      <c r="P80" s="14">
        <f t="shared" si="14"/>
        <v>0</v>
      </c>
      <c r="Q80" s="14">
        <f t="shared" si="15"/>
        <v>0</v>
      </c>
    </row>
    <row r="81" spans="2:17" ht="42.75" x14ac:dyDescent="0.2">
      <c r="B81" s="11" t="s">
        <v>173</v>
      </c>
      <c r="C81" s="27" t="s">
        <v>174</v>
      </c>
      <c r="D81" s="20">
        <v>4894502</v>
      </c>
      <c r="E81" s="23">
        <v>15</v>
      </c>
      <c r="F81" s="14">
        <v>14.05</v>
      </c>
      <c r="G81" s="18">
        <v>0.21</v>
      </c>
      <c r="H81" s="14">
        <f t="shared" si="10"/>
        <v>17.000500000000002</v>
      </c>
      <c r="I81" s="14">
        <f t="shared" si="11"/>
        <v>210.75</v>
      </c>
      <c r="J81" s="14">
        <f t="shared" si="12"/>
        <v>255.00750000000005</v>
      </c>
      <c r="M81" s="33"/>
      <c r="N81" s="18">
        <v>0.21</v>
      </c>
      <c r="O81" s="14">
        <f t="shared" si="13"/>
        <v>0</v>
      </c>
      <c r="P81" s="14">
        <f t="shared" si="14"/>
        <v>0</v>
      </c>
      <c r="Q81" s="14">
        <f t="shared" si="15"/>
        <v>0</v>
      </c>
    </row>
    <row r="82" spans="2:17" ht="42.75" x14ac:dyDescent="0.2">
      <c r="B82" s="11" t="s">
        <v>175</v>
      </c>
      <c r="C82" s="27" t="s">
        <v>176</v>
      </c>
      <c r="D82" s="20" t="s">
        <v>177</v>
      </c>
      <c r="E82" s="23">
        <v>28</v>
      </c>
      <c r="F82" s="14">
        <v>20.87</v>
      </c>
      <c r="G82" s="18">
        <v>0.21</v>
      </c>
      <c r="H82" s="14">
        <f t="shared" si="10"/>
        <v>25.252700000000001</v>
      </c>
      <c r="I82" s="14">
        <f t="shared" si="11"/>
        <v>584.36</v>
      </c>
      <c r="J82" s="14">
        <f t="shared" si="12"/>
        <v>707.07560000000001</v>
      </c>
      <c r="M82" s="33"/>
      <c r="N82" s="18">
        <v>0.21</v>
      </c>
      <c r="O82" s="14">
        <f t="shared" si="13"/>
        <v>0</v>
      </c>
      <c r="P82" s="14">
        <f t="shared" si="14"/>
        <v>0</v>
      </c>
      <c r="Q82" s="14">
        <f t="shared" si="15"/>
        <v>0</v>
      </c>
    </row>
    <row r="83" spans="2:17" ht="42.75" x14ac:dyDescent="0.2">
      <c r="B83" s="11" t="s">
        <v>178</v>
      </c>
      <c r="C83" s="27" t="s">
        <v>179</v>
      </c>
      <c r="D83" s="20" t="s">
        <v>180</v>
      </c>
      <c r="E83" s="23">
        <v>15</v>
      </c>
      <c r="F83" s="14">
        <v>14.88</v>
      </c>
      <c r="G83" s="18">
        <v>0.21</v>
      </c>
      <c r="H83" s="14">
        <f t="shared" si="10"/>
        <v>18.004799999999999</v>
      </c>
      <c r="I83" s="14">
        <f t="shared" si="11"/>
        <v>223.20000000000002</v>
      </c>
      <c r="J83" s="14">
        <f t="shared" si="12"/>
        <v>270.072</v>
      </c>
      <c r="M83" s="33"/>
      <c r="N83" s="18">
        <v>0.21</v>
      </c>
      <c r="O83" s="14">
        <f t="shared" si="13"/>
        <v>0</v>
      </c>
      <c r="P83" s="14">
        <f t="shared" si="14"/>
        <v>0</v>
      </c>
      <c r="Q83" s="14">
        <f t="shared" si="15"/>
        <v>0</v>
      </c>
    </row>
    <row r="84" spans="2:17" x14ac:dyDescent="0.2">
      <c r="B84" s="11" t="s">
        <v>181</v>
      </c>
      <c r="C84" s="27" t="s">
        <v>182</v>
      </c>
      <c r="D84" s="20"/>
      <c r="E84" s="23">
        <v>15</v>
      </c>
      <c r="F84" s="14">
        <v>10.83</v>
      </c>
      <c r="G84" s="18">
        <v>0.21</v>
      </c>
      <c r="H84" s="14">
        <f t="shared" si="10"/>
        <v>13.1043</v>
      </c>
      <c r="I84" s="14">
        <f t="shared" si="11"/>
        <v>162.44999999999999</v>
      </c>
      <c r="J84" s="14">
        <f t="shared" si="12"/>
        <v>196.56450000000001</v>
      </c>
      <c r="M84" s="33"/>
      <c r="N84" s="18">
        <v>0.21</v>
      </c>
      <c r="O84" s="14">
        <f t="shared" si="13"/>
        <v>0</v>
      </c>
      <c r="P84" s="14">
        <f t="shared" si="14"/>
        <v>0</v>
      </c>
      <c r="Q84" s="14">
        <f t="shared" si="15"/>
        <v>0</v>
      </c>
    </row>
    <row r="85" spans="2:17" x14ac:dyDescent="0.2">
      <c r="B85" s="11" t="s">
        <v>183</v>
      </c>
      <c r="C85" s="27" t="s">
        <v>184</v>
      </c>
      <c r="D85" s="20" t="s">
        <v>185</v>
      </c>
      <c r="E85" s="23">
        <v>23</v>
      </c>
      <c r="F85" s="14">
        <v>2.5099999999999998</v>
      </c>
      <c r="G85" s="18">
        <v>0.21</v>
      </c>
      <c r="H85" s="14">
        <f t="shared" si="10"/>
        <v>3.0370999999999997</v>
      </c>
      <c r="I85" s="14">
        <f t="shared" si="11"/>
        <v>57.73</v>
      </c>
      <c r="J85" s="14">
        <f t="shared" si="12"/>
        <v>69.85329999999999</v>
      </c>
      <c r="M85" s="33"/>
      <c r="N85" s="18">
        <v>0.21</v>
      </c>
      <c r="O85" s="14">
        <f t="shared" si="13"/>
        <v>0</v>
      </c>
      <c r="P85" s="14">
        <f t="shared" si="14"/>
        <v>0</v>
      </c>
      <c r="Q85" s="14">
        <f t="shared" si="15"/>
        <v>0</v>
      </c>
    </row>
    <row r="86" spans="2:17" ht="42.75" x14ac:dyDescent="0.2">
      <c r="B86" s="11" t="s">
        <v>186</v>
      </c>
      <c r="C86" s="27" t="s">
        <v>187</v>
      </c>
      <c r="D86" s="20" t="s">
        <v>188</v>
      </c>
      <c r="E86" s="23">
        <v>28</v>
      </c>
      <c r="F86" s="14">
        <v>7.44</v>
      </c>
      <c r="G86" s="18">
        <v>0.21</v>
      </c>
      <c r="H86" s="14">
        <f t="shared" si="10"/>
        <v>9.0023999999999997</v>
      </c>
      <c r="I86" s="14">
        <f t="shared" si="11"/>
        <v>208.32000000000002</v>
      </c>
      <c r="J86" s="14">
        <f t="shared" si="12"/>
        <v>252.06719999999999</v>
      </c>
      <c r="M86" s="33"/>
      <c r="N86" s="18">
        <v>0.21</v>
      </c>
      <c r="O86" s="14">
        <f t="shared" si="13"/>
        <v>0</v>
      </c>
      <c r="P86" s="14">
        <f t="shared" si="14"/>
        <v>0</v>
      </c>
      <c r="Q86" s="14">
        <f t="shared" si="15"/>
        <v>0</v>
      </c>
    </row>
    <row r="87" spans="2:17" ht="42.75" x14ac:dyDescent="0.2">
      <c r="B87" s="11" t="s">
        <v>189</v>
      </c>
      <c r="C87" s="27" t="s">
        <v>190</v>
      </c>
      <c r="D87" s="20">
        <v>320213</v>
      </c>
      <c r="E87" s="23">
        <v>113</v>
      </c>
      <c r="F87" s="14">
        <v>0.13</v>
      </c>
      <c r="G87" s="18">
        <v>0.21</v>
      </c>
      <c r="H87" s="14">
        <f t="shared" si="10"/>
        <v>0.1573</v>
      </c>
      <c r="I87" s="14">
        <f t="shared" si="11"/>
        <v>14.690000000000001</v>
      </c>
      <c r="J87" s="14">
        <f t="shared" si="12"/>
        <v>17.774899999999999</v>
      </c>
      <c r="M87" s="33"/>
      <c r="N87" s="18">
        <v>0.21</v>
      </c>
      <c r="O87" s="14">
        <f t="shared" si="13"/>
        <v>0</v>
      </c>
      <c r="P87" s="14">
        <f t="shared" si="14"/>
        <v>0</v>
      </c>
      <c r="Q87" s="14">
        <f t="shared" si="15"/>
        <v>0</v>
      </c>
    </row>
    <row r="88" spans="2:17" x14ac:dyDescent="0.2">
      <c r="B88" s="11" t="s">
        <v>191</v>
      </c>
      <c r="C88" s="27" t="s">
        <v>192</v>
      </c>
      <c r="D88" s="20" t="s">
        <v>193</v>
      </c>
      <c r="E88" s="23">
        <v>128</v>
      </c>
      <c r="F88" s="14">
        <v>10.83</v>
      </c>
      <c r="G88" s="18">
        <v>0.21</v>
      </c>
      <c r="H88" s="14">
        <f t="shared" si="10"/>
        <v>13.1043</v>
      </c>
      <c r="I88" s="14">
        <f t="shared" si="11"/>
        <v>1386.24</v>
      </c>
      <c r="J88" s="14">
        <f t="shared" si="12"/>
        <v>1677.3504</v>
      </c>
      <c r="M88" s="33"/>
      <c r="N88" s="18">
        <v>0.21</v>
      </c>
      <c r="O88" s="14">
        <f t="shared" si="13"/>
        <v>0</v>
      </c>
      <c r="P88" s="14">
        <f t="shared" si="14"/>
        <v>0</v>
      </c>
      <c r="Q88" s="14">
        <f t="shared" si="15"/>
        <v>0</v>
      </c>
    </row>
    <row r="89" spans="2:17" x14ac:dyDescent="0.2">
      <c r="B89" s="11" t="s">
        <v>194</v>
      </c>
      <c r="C89" s="27" t="s">
        <v>195</v>
      </c>
      <c r="D89" s="20" t="s">
        <v>196</v>
      </c>
      <c r="E89" s="23">
        <v>6385</v>
      </c>
      <c r="F89" s="14">
        <v>0.02</v>
      </c>
      <c r="G89" s="18">
        <v>0.21</v>
      </c>
      <c r="H89" s="14">
        <f t="shared" si="10"/>
        <v>2.4199999999999999E-2</v>
      </c>
      <c r="I89" s="14">
        <f t="shared" si="11"/>
        <v>127.7</v>
      </c>
      <c r="J89" s="14">
        <f t="shared" si="12"/>
        <v>154.517</v>
      </c>
      <c r="M89" s="33"/>
      <c r="N89" s="18">
        <v>0.21</v>
      </c>
      <c r="O89" s="14">
        <f t="shared" si="13"/>
        <v>0</v>
      </c>
      <c r="P89" s="14">
        <f t="shared" si="14"/>
        <v>0</v>
      </c>
      <c r="Q89" s="14">
        <f t="shared" si="15"/>
        <v>0</v>
      </c>
    </row>
    <row r="90" spans="2:17" x14ac:dyDescent="0.2">
      <c r="B90" s="11" t="s">
        <v>197</v>
      </c>
      <c r="C90" s="27" t="s">
        <v>198</v>
      </c>
      <c r="D90" s="20">
        <v>10054</v>
      </c>
      <c r="E90" s="23">
        <v>339</v>
      </c>
      <c r="F90" s="14">
        <v>0.02</v>
      </c>
      <c r="G90" s="18">
        <v>0.21</v>
      </c>
      <c r="H90" s="14">
        <f t="shared" si="10"/>
        <v>2.4199999999999999E-2</v>
      </c>
      <c r="I90" s="14">
        <f t="shared" si="11"/>
        <v>6.78</v>
      </c>
      <c r="J90" s="14">
        <f t="shared" si="12"/>
        <v>8.2037999999999993</v>
      </c>
      <c r="M90" s="33"/>
      <c r="N90" s="18">
        <v>0.21</v>
      </c>
      <c r="O90" s="14">
        <f t="shared" si="13"/>
        <v>0</v>
      </c>
      <c r="P90" s="14">
        <f t="shared" si="14"/>
        <v>0</v>
      </c>
      <c r="Q90" s="14">
        <f t="shared" si="15"/>
        <v>0</v>
      </c>
    </row>
    <row r="91" spans="2:17" x14ac:dyDescent="0.2">
      <c r="B91" s="11" t="s">
        <v>199</v>
      </c>
      <c r="C91" s="27" t="s">
        <v>200</v>
      </c>
      <c r="D91" s="20"/>
      <c r="E91" s="23">
        <v>283</v>
      </c>
      <c r="F91" s="14">
        <v>0.02</v>
      </c>
      <c r="G91" s="18">
        <v>0.21</v>
      </c>
      <c r="H91" s="14">
        <f t="shared" si="10"/>
        <v>2.4199999999999999E-2</v>
      </c>
      <c r="I91" s="14">
        <f t="shared" si="11"/>
        <v>5.66</v>
      </c>
      <c r="J91" s="14">
        <f t="shared" si="12"/>
        <v>6.8485999999999994</v>
      </c>
      <c r="M91" s="33"/>
      <c r="N91" s="18">
        <v>0.21</v>
      </c>
      <c r="O91" s="14">
        <f t="shared" si="13"/>
        <v>0</v>
      </c>
      <c r="P91" s="14">
        <f t="shared" si="14"/>
        <v>0</v>
      </c>
      <c r="Q91" s="14">
        <f t="shared" si="15"/>
        <v>0</v>
      </c>
    </row>
    <row r="92" spans="2:17" x14ac:dyDescent="0.2">
      <c r="B92" s="11" t="s">
        <v>201</v>
      </c>
      <c r="C92" s="27" t="s">
        <v>202</v>
      </c>
      <c r="D92" s="20">
        <v>10051</v>
      </c>
      <c r="E92" s="23">
        <v>2713</v>
      </c>
      <c r="F92" s="14">
        <v>0.02</v>
      </c>
      <c r="G92" s="18">
        <v>0.21</v>
      </c>
      <c r="H92" s="14">
        <f t="shared" si="10"/>
        <v>2.4199999999999999E-2</v>
      </c>
      <c r="I92" s="14">
        <f t="shared" si="11"/>
        <v>54.26</v>
      </c>
      <c r="J92" s="14">
        <f t="shared" si="12"/>
        <v>65.654600000000002</v>
      </c>
      <c r="M92" s="33"/>
      <c r="N92" s="18">
        <v>0.21</v>
      </c>
      <c r="O92" s="14">
        <f t="shared" si="13"/>
        <v>0</v>
      </c>
      <c r="P92" s="14">
        <f t="shared" si="14"/>
        <v>0</v>
      </c>
      <c r="Q92" s="14">
        <f t="shared" si="15"/>
        <v>0</v>
      </c>
    </row>
    <row r="93" spans="2:17" x14ac:dyDescent="0.2">
      <c r="B93" s="11" t="s">
        <v>203</v>
      </c>
      <c r="C93" s="27" t="s">
        <v>204</v>
      </c>
      <c r="D93" s="20">
        <v>301500</v>
      </c>
      <c r="E93" s="23">
        <v>1469</v>
      </c>
      <c r="F93" s="14">
        <v>0.02</v>
      </c>
      <c r="G93" s="18">
        <v>0.21</v>
      </c>
      <c r="H93" s="14">
        <f t="shared" si="10"/>
        <v>2.4199999999999999E-2</v>
      </c>
      <c r="I93" s="14">
        <f t="shared" si="11"/>
        <v>29.38</v>
      </c>
      <c r="J93" s="14">
        <f t="shared" si="12"/>
        <v>35.549799999999998</v>
      </c>
      <c r="M93" s="33"/>
      <c r="N93" s="18">
        <v>0.21</v>
      </c>
      <c r="O93" s="14">
        <f t="shared" si="13"/>
        <v>0</v>
      </c>
      <c r="P93" s="14">
        <f t="shared" si="14"/>
        <v>0</v>
      </c>
      <c r="Q93" s="14">
        <f t="shared" si="15"/>
        <v>0</v>
      </c>
    </row>
    <row r="94" spans="2:17" x14ac:dyDescent="0.2">
      <c r="B94" s="11" t="s">
        <v>205</v>
      </c>
      <c r="C94" s="27" t="s">
        <v>206</v>
      </c>
      <c r="D94" s="20" t="s">
        <v>207</v>
      </c>
      <c r="E94" s="23">
        <v>113</v>
      </c>
      <c r="F94" s="14">
        <v>0.02</v>
      </c>
      <c r="G94" s="18">
        <v>0.21</v>
      </c>
      <c r="H94" s="14">
        <f t="shared" si="10"/>
        <v>2.4199999999999999E-2</v>
      </c>
      <c r="I94" s="14">
        <f t="shared" si="11"/>
        <v>2.2600000000000002</v>
      </c>
      <c r="J94" s="14">
        <f t="shared" si="12"/>
        <v>2.7345999999999999</v>
      </c>
      <c r="M94" s="33"/>
      <c r="N94" s="18">
        <v>0.21</v>
      </c>
      <c r="O94" s="14">
        <f t="shared" si="13"/>
        <v>0</v>
      </c>
      <c r="P94" s="14">
        <f t="shared" si="14"/>
        <v>0</v>
      </c>
      <c r="Q94" s="14">
        <f t="shared" si="15"/>
        <v>0</v>
      </c>
    </row>
    <row r="95" spans="2:17" x14ac:dyDescent="0.2">
      <c r="B95" s="11" t="s">
        <v>208</v>
      </c>
      <c r="C95" s="27" t="s">
        <v>209</v>
      </c>
      <c r="D95" s="20">
        <v>300635</v>
      </c>
      <c r="E95" s="23">
        <v>1</v>
      </c>
      <c r="F95" s="14">
        <v>3.14</v>
      </c>
      <c r="G95" s="18">
        <v>0.21</v>
      </c>
      <c r="H95" s="14">
        <f t="shared" si="10"/>
        <v>3.7994000000000003</v>
      </c>
      <c r="I95" s="14">
        <f t="shared" si="11"/>
        <v>3.14</v>
      </c>
      <c r="J95" s="14">
        <f t="shared" si="12"/>
        <v>3.7994000000000003</v>
      </c>
      <c r="M95" s="33"/>
      <c r="N95" s="18">
        <v>0.21</v>
      </c>
      <c r="O95" s="14">
        <f t="shared" si="13"/>
        <v>0</v>
      </c>
      <c r="P95" s="14">
        <f t="shared" si="14"/>
        <v>0</v>
      </c>
      <c r="Q95" s="14">
        <f t="shared" si="15"/>
        <v>0</v>
      </c>
    </row>
    <row r="96" spans="2:17" ht="28.5" x14ac:dyDescent="0.2">
      <c r="B96" s="11" t="s">
        <v>210</v>
      </c>
      <c r="C96" s="27" t="s">
        <v>211</v>
      </c>
      <c r="D96" s="20"/>
      <c r="E96" s="23">
        <v>1329</v>
      </c>
      <c r="F96" s="14">
        <v>1.55</v>
      </c>
      <c r="G96" s="18">
        <v>0.21</v>
      </c>
      <c r="H96" s="14">
        <f t="shared" si="10"/>
        <v>1.8755000000000002</v>
      </c>
      <c r="I96" s="14">
        <f t="shared" si="11"/>
        <v>2059.9500000000003</v>
      </c>
      <c r="J96" s="14">
        <f t="shared" si="12"/>
        <v>2492.5395000000003</v>
      </c>
      <c r="M96" s="33"/>
      <c r="N96" s="18">
        <v>0.21</v>
      </c>
      <c r="O96" s="14">
        <f t="shared" si="13"/>
        <v>0</v>
      </c>
      <c r="P96" s="14">
        <f t="shared" si="14"/>
        <v>0</v>
      </c>
      <c r="Q96" s="14">
        <f t="shared" si="15"/>
        <v>0</v>
      </c>
    </row>
    <row r="97" spans="2:17" ht="28.5" x14ac:dyDescent="0.2">
      <c r="B97" s="11" t="s">
        <v>212</v>
      </c>
      <c r="C97" s="27" t="s">
        <v>213</v>
      </c>
      <c r="D97" s="20" t="s">
        <v>214</v>
      </c>
      <c r="E97" s="23">
        <v>57</v>
      </c>
      <c r="F97" s="14">
        <v>0.15</v>
      </c>
      <c r="G97" s="18">
        <v>0.21</v>
      </c>
      <c r="H97" s="14">
        <f t="shared" si="10"/>
        <v>0.18149999999999999</v>
      </c>
      <c r="I97" s="14">
        <f t="shared" si="11"/>
        <v>8.5499999999999989</v>
      </c>
      <c r="J97" s="14">
        <f t="shared" si="12"/>
        <v>10.345499999999999</v>
      </c>
      <c r="M97" s="33"/>
      <c r="N97" s="18">
        <v>0.21</v>
      </c>
      <c r="O97" s="14">
        <f t="shared" si="13"/>
        <v>0</v>
      </c>
      <c r="P97" s="14">
        <f t="shared" si="14"/>
        <v>0</v>
      </c>
      <c r="Q97" s="14">
        <f t="shared" si="15"/>
        <v>0</v>
      </c>
    </row>
    <row r="98" spans="2:17" ht="28.5" x14ac:dyDescent="0.2">
      <c r="B98" s="11" t="s">
        <v>215</v>
      </c>
      <c r="C98" s="27" t="s">
        <v>216</v>
      </c>
      <c r="D98" s="20"/>
      <c r="E98" s="23">
        <v>68</v>
      </c>
      <c r="F98" s="14">
        <v>0.26</v>
      </c>
      <c r="G98" s="18">
        <v>0.21</v>
      </c>
      <c r="H98" s="14">
        <f t="shared" si="10"/>
        <v>0.31459999999999999</v>
      </c>
      <c r="I98" s="14">
        <f t="shared" si="11"/>
        <v>17.68</v>
      </c>
      <c r="J98" s="14">
        <f t="shared" si="12"/>
        <v>21.392800000000001</v>
      </c>
      <c r="M98" s="33"/>
      <c r="N98" s="18">
        <v>0.21</v>
      </c>
      <c r="O98" s="14">
        <f t="shared" si="13"/>
        <v>0</v>
      </c>
      <c r="P98" s="14">
        <f t="shared" si="14"/>
        <v>0</v>
      </c>
      <c r="Q98" s="14">
        <f t="shared" si="15"/>
        <v>0</v>
      </c>
    </row>
    <row r="99" spans="2:17" x14ac:dyDescent="0.2">
      <c r="B99" s="11" t="s">
        <v>217</v>
      </c>
      <c r="C99" s="27" t="s">
        <v>218</v>
      </c>
      <c r="D99" s="20" t="s">
        <v>219</v>
      </c>
      <c r="E99" s="23">
        <v>28</v>
      </c>
      <c r="F99" s="14">
        <v>0.79</v>
      </c>
      <c r="G99" s="18">
        <v>0.21</v>
      </c>
      <c r="H99" s="14">
        <f t="shared" ref="H99:H130" si="16">(F99*G99)+F99</f>
        <v>0.95589999999999997</v>
      </c>
      <c r="I99" s="14">
        <f t="shared" ref="I99:I131" si="17">E99*F99</f>
        <v>22.12</v>
      </c>
      <c r="J99" s="14">
        <f t="shared" ref="J99:J131" si="18">E99*H99</f>
        <v>26.7652</v>
      </c>
      <c r="M99" s="33"/>
      <c r="N99" s="18">
        <v>0.21</v>
      </c>
      <c r="O99" s="14">
        <f t="shared" ref="O99:O130" si="19">(M99*N99)+M99</f>
        <v>0</v>
      </c>
      <c r="P99" s="14">
        <f t="shared" si="14"/>
        <v>0</v>
      </c>
      <c r="Q99" s="14">
        <f t="shared" si="15"/>
        <v>0</v>
      </c>
    </row>
    <row r="100" spans="2:17" ht="28.5" x14ac:dyDescent="0.2">
      <c r="B100" s="11" t="s">
        <v>220</v>
      </c>
      <c r="C100" s="27" t="s">
        <v>221</v>
      </c>
      <c r="D100" s="20"/>
      <c r="E100" s="23">
        <v>28</v>
      </c>
      <c r="F100" s="14">
        <v>1.5</v>
      </c>
      <c r="G100" s="18">
        <v>0.21</v>
      </c>
      <c r="H100" s="14">
        <f t="shared" si="16"/>
        <v>1.8149999999999999</v>
      </c>
      <c r="I100" s="14">
        <f t="shared" si="17"/>
        <v>42</v>
      </c>
      <c r="J100" s="14">
        <f t="shared" si="18"/>
        <v>50.82</v>
      </c>
      <c r="M100" s="33"/>
      <c r="N100" s="18">
        <v>0.21</v>
      </c>
      <c r="O100" s="14">
        <f t="shared" si="19"/>
        <v>0</v>
      </c>
      <c r="P100" s="14">
        <f t="shared" si="14"/>
        <v>0</v>
      </c>
      <c r="Q100" s="14">
        <f t="shared" si="15"/>
        <v>0</v>
      </c>
    </row>
    <row r="101" spans="2:17" ht="28.5" x14ac:dyDescent="0.2">
      <c r="B101" s="11" t="s">
        <v>222</v>
      </c>
      <c r="C101" s="27" t="s">
        <v>223</v>
      </c>
      <c r="D101" s="20"/>
      <c r="E101" s="23">
        <v>28</v>
      </c>
      <c r="F101" s="14">
        <v>1.45</v>
      </c>
      <c r="G101" s="18">
        <v>0.21</v>
      </c>
      <c r="H101" s="14">
        <f t="shared" si="16"/>
        <v>1.7544999999999999</v>
      </c>
      <c r="I101" s="14">
        <f t="shared" si="17"/>
        <v>40.6</v>
      </c>
      <c r="J101" s="14">
        <f t="shared" si="18"/>
        <v>49.125999999999998</v>
      </c>
      <c r="M101" s="33"/>
      <c r="N101" s="18">
        <v>0.21</v>
      </c>
      <c r="O101" s="14">
        <f t="shared" si="19"/>
        <v>0</v>
      </c>
      <c r="P101" s="14">
        <f t="shared" si="14"/>
        <v>0</v>
      </c>
      <c r="Q101" s="14">
        <f t="shared" si="15"/>
        <v>0</v>
      </c>
    </row>
    <row r="102" spans="2:17" ht="28.5" x14ac:dyDescent="0.2">
      <c r="B102" s="11" t="s">
        <v>224</v>
      </c>
      <c r="C102" s="27" t="s">
        <v>225</v>
      </c>
      <c r="D102" s="20" t="s">
        <v>226</v>
      </c>
      <c r="E102" s="23">
        <v>28</v>
      </c>
      <c r="F102" s="14">
        <v>1.52</v>
      </c>
      <c r="G102" s="18">
        <v>0.21</v>
      </c>
      <c r="H102" s="14">
        <f t="shared" si="16"/>
        <v>1.8391999999999999</v>
      </c>
      <c r="I102" s="14">
        <f t="shared" si="17"/>
        <v>42.56</v>
      </c>
      <c r="J102" s="14">
        <f t="shared" si="18"/>
        <v>51.497599999999998</v>
      </c>
      <c r="M102" s="33"/>
      <c r="N102" s="18">
        <v>0.21</v>
      </c>
      <c r="O102" s="14">
        <f t="shared" si="19"/>
        <v>0</v>
      </c>
      <c r="P102" s="14">
        <f t="shared" si="14"/>
        <v>0</v>
      </c>
      <c r="Q102" s="14">
        <f t="shared" si="15"/>
        <v>0</v>
      </c>
    </row>
    <row r="103" spans="2:17" ht="42.75" x14ac:dyDescent="0.2">
      <c r="B103" s="11" t="s">
        <v>227</v>
      </c>
      <c r="C103" s="27" t="s">
        <v>228</v>
      </c>
      <c r="D103" s="20">
        <v>405069</v>
      </c>
      <c r="E103" s="23">
        <v>1</v>
      </c>
      <c r="F103" s="14">
        <v>4.18</v>
      </c>
      <c r="G103" s="18">
        <v>0.21</v>
      </c>
      <c r="H103" s="14">
        <f t="shared" si="16"/>
        <v>5.0577999999999994</v>
      </c>
      <c r="I103" s="14">
        <f t="shared" si="17"/>
        <v>4.18</v>
      </c>
      <c r="J103" s="14">
        <f t="shared" si="18"/>
        <v>5.0577999999999994</v>
      </c>
      <c r="M103" s="33"/>
      <c r="N103" s="18">
        <v>0.21</v>
      </c>
      <c r="O103" s="14">
        <f t="shared" si="19"/>
        <v>0</v>
      </c>
      <c r="P103" s="14">
        <f t="shared" si="14"/>
        <v>0</v>
      </c>
      <c r="Q103" s="14">
        <f t="shared" si="15"/>
        <v>0</v>
      </c>
    </row>
    <row r="104" spans="2:17" ht="42.75" x14ac:dyDescent="0.2">
      <c r="B104" s="11" t="s">
        <v>229</v>
      </c>
      <c r="C104" s="27" t="s">
        <v>230</v>
      </c>
      <c r="D104" s="20">
        <v>5524016</v>
      </c>
      <c r="E104" s="23">
        <v>6</v>
      </c>
      <c r="F104" s="14">
        <v>8.02</v>
      </c>
      <c r="G104" s="18">
        <v>0.21</v>
      </c>
      <c r="H104" s="14">
        <f t="shared" si="16"/>
        <v>9.7042000000000002</v>
      </c>
      <c r="I104" s="14">
        <f t="shared" si="17"/>
        <v>48.12</v>
      </c>
      <c r="J104" s="14">
        <f t="shared" si="18"/>
        <v>58.225200000000001</v>
      </c>
      <c r="M104" s="33"/>
      <c r="N104" s="18">
        <v>0.21</v>
      </c>
      <c r="O104" s="14">
        <f t="shared" si="19"/>
        <v>0</v>
      </c>
      <c r="P104" s="14">
        <f t="shared" si="14"/>
        <v>0</v>
      </c>
      <c r="Q104" s="14">
        <f t="shared" si="15"/>
        <v>0</v>
      </c>
    </row>
    <row r="105" spans="2:17" x14ac:dyDescent="0.2">
      <c r="B105" s="11" t="s">
        <v>231</v>
      </c>
      <c r="C105" s="27" t="s">
        <v>232</v>
      </c>
      <c r="D105" s="20">
        <v>270409</v>
      </c>
      <c r="E105" s="23">
        <v>1</v>
      </c>
      <c r="F105" s="14">
        <v>5.68</v>
      </c>
      <c r="G105" s="18">
        <v>0.21</v>
      </c>
      <c r="H105" s="14">
        <f t="shared" si="16"/>
        <v>6.8727999999999998</v>
      </c>
      <c r="I105" s="14">
        <f t="shared" si="17"/>
        <v>5.68</v>
      </c>
      <c r="J105" s="14">
        <f t="shared" si="18"/>
        <v>6.8727999999999998</v>
      </c>
      <c r="M105" s="33"/>
      <c r="N105" s="18">
        <v>0.21</v>
      </c>
      <c r="O105" s="14">
        <f t="shared" si="19"/>
        <v>0</v>
      </c>
      <c r="P105" s="14">
        <f t="shared" si="14"/>
        <v>0</v>
      </c>
      <c r="Q105" s="14">
        <f t="shared" si="15"/>
        <v>0</v>
      </c>
    </row>
    <row r="106" spans="2:17" x14ac:dyDescent="0.2">
      <c r="B106" s="11" t="s">
        <v>233</v>
      </c>
      <c r="C106" s="27" t="s">
        <v>234</v>
      </c>
      <c r="D106" s="20" t="s">
        <v>235</v>
      </c>
      <c r="E106" s="23">
        <v>57</v>
      </c>
      <c r="F106" s="14">
        <v>8.5</v>
      </c>
      <c r="G106" s="18">
        <v>0.21</v>
      </c>
      <c r="H106" s="14">
        <f t="shared" si="16"/>
        <v>10.285</v>
      </c>
      <c r="I106" s="14">
        <f t="shared" si="17"/>
        <v>484.5</v>
      </c>
      <c r="J106" s="14">
        <f t="shared" si="18"/>
        <v>586.245</v>
      </c>
      <c r="M106" s="33"/>
      <c r="N106" s="18">
        <v>0.21</v>
      </c>
      <c r="O106" s="14">
        <f t="shared" si="19"/>
        <v>0</v>
      </c>
      <c r="P106" s="14">
        <f t="shared" si="14"/>
        <v>0</v>
      </c>
      <c r="Q106" s="14">
        <f t="shared" si="15"/>
        <v>0</v>
      </c>
    </row>
    <row r="107" spans="2:17" ht="71.25" x14ac:dyDescent="0.2">
      <c r="B107" s="11" t="s">
        <v>236</v>
      </c>
      <c r="C107" s="27" t="s">
        <v>237</v>
      </c>
      <c r="D107" s="20">
        <v>4063000</v>
      </c>
      <c r="E107" s="23">
        <v>4861</v>
      </c>
      <c r="F107" s="14">
        <v>0.61</v>
      </c>
      <c r="G107" s="18">
        <v>0.21</v>
      </c>
      <c r="H107" s="14">
        <f t="shared" si="16"/>
        <v>0.73809999999999998</v>
      </c>
      <c r="I107" s="14">
        <f t="shared" si="17"/>
        <v>2965.21</v>
      </c>
      <c r="J107" s="14">
        <f t="shared" si="18"/>
        <v>3587.9040999999997</v>
      </c>
      <c r="M107" s="33"/>
      <c r="N107" s="18">
        <v>0.21</v>
      </c>
      <c r="O107" s="14">
        <f t="shared" si="19"/>
        <v>0</v>
      </c>
      <c r="P107" s="14">
        <f t="shared" si="14"/>
        <v>0</v>
      </c>
      <c r="Q107" s="14">
        <f t="shared" si="15"/>
        <v>0</v>
      </c>
    </row>
    <row r="108" spans="2:17" ht="28.5" x14ac:dyDescent="0.2">
      <c r="B108" s="11" t="s">
        <v>238</v>
      </c>
      <c r="C108" s="27" t="s">
        <v>239</v>
      </c>
      <c r="D108" s="20">
        <v>8899107</v>
      </c>
      <c r="E108" s="23">
        <v>1</v>
      </c>
      <c r="F108" s="14">
        <v>25.83</v>
      </c>
      <c r="G108" s="18">
        <v>0.21</v>
      </c>
      <c r="H108" s="14">
        <f t="shared" si="16"/>
        <v>31.254299999999997</v>
      </c>
      <c r="I108" s="14">
        <f t="shared" si="17"/>
        <v>25.83</v>
      </c>
      <c r="J108" s="14">
        <f t="shared" si="18"/>
        <v>31.254299999999997</v>
      </c>
      <c r="M108" s="33"/>
      <c r="N108" s="18">
        <v>0.21</v>
      </c>
      <c r="O108" s="14">
        <f t="shared" si="19"/>
        <v>0</v>
      </c>
      <c r="P108" s="14">
        <f t="shared" si="14"/>
        <v>0</v>
      </c>
      <c r="Q108" s="14">
        <f t="shared" si="15"/>
        <v>0</v>
      </c>
    </row>
    <row r="109" spans="2:17" ht="42.75" x14ac:dyDescent="0.2">
      <c r="B109" s="11" t="s">
        <v>240</v>
      </c>
      <c r="C109" s="27" t="s">
        <v>241</v>
      </c>
      <c r="D109" s="20" t="s">
        <v>242</v>
      </c>
      <c r="E109" s="23">
        <v>57</v>
      </c>
      <c r="F109" s="14">
        <v>1.29</v>
      </c>
      <c r="G109" s="18">
        <v>0.21</v>
      </c>
      <c r="H109" s="14">
        <f t="shared" si="16"/>
        <v>1.5609</v>
      </c>
      <c r="I109" s="14">
        <f t="shared" si="17"/>
        <v>73.53</v>
      </c>
      <c r="J109" s="14">
        <f t="shared" si="18"/>
        <v>88.971299999999999</v>
      </c>
      <c r="M109" s="33"/>
      <c r="N109" s="18">
        <v>0.21</v>
      </c>
      <c r="O109" s="14">
        <f t="shared" si="19"/>
        <v>0</v>
      </c>
      <c r="P109" s="14">
        <f t="shared" si="14"/>
        <v>0</v>
      </c>
      <c r="Q109" s="14">
        <f t="shared" si="15"/>
        <v>0</v>
      </c>
    </row>
    <row r="110" spans="2:17" ht="71.25" x14ac:dyDescent="0.2">
      <c r="B110" s="11" t="s">
        <v>243</v>
      </c>
      <c r="C110" s="27" t="s">
        <v>244</v>
      </c>
      <c r="D110" s="20">
        <v>4556763</v>
      </c>
      <c r="E110" s="23">
        <v>11</v>
      </c>
      <c r="F110" s="14">
        <v>51.65</v>
      </c>
      <c r="G110" s="18">
        <v>0.21</v>
      </c>
      <c r="H110" s="14">
        <f t="shared" si="16"/>
        <v>62.496499999999997</v>
      </c>
      <c r="I110" s="14">
        <f t="shared" si="17"/>
        <v>568.15</v>
      </c>
      <c r="J110" s="14">
        <f t="shared" si="18"/>
        <v>687.4615</v>
      </c>
      <c r="M110" s="33"/>
      <c r="N110" s="18">
        <v>0.21</v>
      </c>
      <c r="O110" s="14">
        <f t="shared" si="19"/>
        <v>0</v>
      </c>
      <c r="P110" s="14">
        <f t="shared" si="14"/>
        <v>0</v>
      </c>
      <c r="Q110" s="14">
        <f t="shared" si="15"/>
        <v>0</v>
      </c>
    </row>
    <row r="111" spans="2:17" ht="28.5" x14ac:dyDescent="0.2">
      <c r="B111" s="11" t="s">
        <v>245</v>
      </c>
      <c r="C111" s="27" t="s">
        <v>246</v>
      </c>
      <c r="D111" s="20" t="s">
        <v>247</v>
      </c>
      <c r="E111" s="23">
        <v>113</v>
      </c>
      <c r="F111" s="14">
        <v>0.42</v>
      </c>
      <c r="G111" s="18">
        <v>0.21</v>
      </c>
      <c r="H111" s="14">
        <f t="shared" si="16"/>
        <v>0.50819999999999999</v>
      </c>
      <c r="I111" s="14">
        <f t="shared" si="17"/>
        <v>47.46</v>
      </c>
      <c r="J111" s="14">
        <f t="shared" si="18"/>
        <v>57.426600000000001</v>
      </c>
      <c r="M111" s="33"/>
      <c r="N111" s="18">
        <v>0.21</v>
      </c>
      <c r="O111" s="14">
        <f t="shared" si="19"/>
        <v>0</v>
      </c>
      <c r="P111" s="14">
        <f t="shared" si="14"/>
        <v>0</v>
      </c>
      <c r="Q111" s="14">
        <f t="shared" si="15"/>
        <v>0</v>
      </c>
    </row>
    <row r="112" spans="2:17" ht="28.5" x14ac:dyDescent="0.2">
      <c r="B112" s="11" t="s">
        <v>248</v>
      </c>
      <c r="C112" s="27" t="s">
        <v>249</v>
      </c>
      <c r="D112" s="20"/>
      <c r="E112" s="23">
        <v>2938</v>
      </c>
      <c r="F112" s="14">
        <v>7.0000000000000007E-2</v>
      </c>
      <c r="G112" s="18">
        <v>0.21</v>
      </c>
      <c r="H112" s="14">
        <f t="shared" si="16"/>
        <v>8.4700000000000011E-2</v>
      </c>
      <c r="I112" s="14">
        <f t="shared" si="17"/>
        <v>205.66000000000003</v>
      </c>
      <c r="J112" s="14">
        <f t="shared" si="18"/>
        <v>248.84860000000003</v>
      </c>
      <c r="M112" s="33"/>
      <c r="N112" s="18">
        <v>0.21</v>
      </c>
      <c r="O112" s="14">
        <f t="shared" si="19"/>
        <v>0</v>
      </c>
      <c r="P112" s="14">
        <f t="shared" si="14"/>
        <v>0</v>
      </c>
      <c r="Q112" s="14">
        <f t="shared" si="15"/>
        <v>0</v>
      </c>
    </row>
    <row r="113" spans="2:17" ht="28.5" x14ac:dyDescent="0.2">
      <c r="B113" s="11" t="s">
        <v>250</v>
      </c>
      <c r="C113" s="27" t="s">
        <v>251</v>
      </c>
      <c r="D113" s="20"/>
      <c r="E113" s="23">
        <v>1074</v>
      </c>
      <c r="F113" s="14">
        <v>7.0000000000000007E-2</v>
      </c>
      <c r="G113" s="18">
        <v>0.21</v>
      </c>
      <c r="H113" s="14">
        <f t="shared" si="16"/>
        <v>8.4700000000000011E-2</v>
      </c>
      <c r="I113" s="14">
        <f t="shared" si="17"/>
        <v>75.180000000000007</v>
      </c>
      <c r="J113" s="14">
        <f t="shared" si="18"/>
        <v>90.967800000000011</v>
      </c>
      <c r="M113" s="33"/>
      <c r="N113" s="18">
        <v>0.21</v>
      </c>
      <c r="O113" s="14">
        <f t="shared" si="19"/>
        <v>0</v>
      </c>
      <c r="P113" s="14">
        <f t="shared" si="14"/>
        <v>0</v>
      </c>
      <c r="Q113" s="14">
        <f t="shared" si="15"/>
        <v>0</v>
      </c>
    </row>
    <row r="114" spans="2:17" ht="28.5" x14ac:dyDescent="0.2">
      <c r="B114" s="11" t="s">
        <v>252</v>
      </c>
      <c r="C114" s="27" t="s">
        <v>253</v>
      </c>
      <c r="D114" s="20"/>
      <c r="E114" s="23">
        <v>283</v>
      </c>
      <c r="F114" s="14">
        <v>7.0000000000000007E-2</v>
      </c>
      <c r="G114" s="18">
        <v>0.21</v>
      </c>
      <c r="H114" s="14">
        <f t="shared" si="16"/>
        <v>8.4700000000000011E-2</v>
      </c>
      <c r="I114" s="14">
        <f t="shared" si="17"/>
        <v>19.810000000000002</v>
      </c>
      <c r="J114" s="14">
        <f t="shared" si="18"/>
        <v>23.970100000000002</v>
      </c>
      <c r="M114" s="33"/>
      <c r="N114" s="18">
        <v>0.21</v>
      </c>
      <c r="O114" s="14">
        <f t="shared" si="19"/>
        <v>0</v>
      </c>
      <c r="P114" s="14">
        <f t="shared" si="14"/>
        <v>0</v>
      </c>
      <c r="Q114" s="14">
        <f t="shared" si="15"/>
        <v>0</v>
      </c>
    </row>
    <row r="115" spans="2:17" x14ac:dyDescent="0.2">
      <c r="B115" s="11" t="s">
        <v>254</v>
      </c>
      <c r="C115" s="27" t="s">
        <v>255</v>
      </c>
      <c r="D115" s="20">
        <v>450201</v>
      </c>
      <c r="E115" s="23">
        <v>1356</v>
      </c>
      <c r="F115" s="14">
        <v>0.03</v>
      </c>
      <c r="G115" s="18">
        <v>0.21</v>
      </c>
      <c r="H115" s="14">
        <f t="shared" si="16"/>
        <v>3.6299999999999999E-2</v>
      </c>
      <c r="I115" s="14">
        <f t="shared" si="17"/>
        <v>40.68</v>
      </c>
      <c r="J115" s="14">
        <f t="shared" si="18"/>
        <v>49.222799999999999</v>
      </c>
      <c r="M115" s="33"/>
      <c r="N115" s="18">
        <v>0.21</v>
      </c>
      <c r="O115" s="14">
        <f t="shared" si="19"/>
        <v>0</v>
      </c>
      <c r="P115" s="14">
        <f t="shared" si="14"/>
        <v>0</v>
      </c>
      <c r="Q115" s="14">
        <f t="shared" si="15"/>
        <v>0</v>
      </c>
    </row>
    <row r="116" spans="2:17" ht="57" x14ac:dyDescent="0.2">
      <c r="B116" s="11" t="s">
        <v>258</v>
      </c>
      <c r="C116" s="27" t="s">
        <v>259</v>
      </c>
      <c r="D116" s="20" t="s">
        <v>260</v>
      </c>
      <c r="E116" s="23">
        <v>5538</v>
      </c>
      <c r="F116" s="14">
        <v>0.56000000000000005</v>
      </c>
      <c r="G116" s="18">
        <v>0.21</v>
      </c>
      <c r="H116" s="14">
        <f t="shared" si="16"/>
        <v>0.67760000000000009</v>
      </c>
      <c r="I116" s="14">
        <f t="shared" si="17"/>
        <v>3101.28</v>
      </c>
      <c r="J116" s="14">
        <f t="shared" si="18"/>
        <v>3752.5488000000005</v>
      </c>
      <c r="M116" s="33"/>
      <c r="N116" s="18">
        <v>0.21</v>
      </c>
      <c r="O116" s="14">
        <f t="shared" si="19"/>
        <v>0</v>
      </c>
      <c r="P116" s="14">
        <f t="shared" si="14"/>
        <v>0</v>
      </c>
      <c r="Q116" s="14">
        <f t="shared" si="15"/>
        <v>0</v>
      </c>
    </row>
    <row r="117" spans="2:17" ht="28.5" x14ac:dyDescent="0.2">
      <c r="B117" s="11" t="s">
        <v>264</v>
      </c>
      <c r="C117" s="27" t="s">
        <v>265</v>
      </c>
      <c r="D117" s="20"/>
      <c r="E117" s="23">
        <v>3051</v>
      </c>
      <c r="F117" s="14">
        <v>0.08</v>
      </c>
      <c r="G117" s="18">
        <v>0.21</v>
      </c>
      <c r="H117" s="14">
        <f t="shared" si="16"/>
        <v>9.6799999999999997E-2</v>
      </c>
      <c r="I117" s="14">
        <f t="shared" si="17"/>
        <v>244.08</v>
      </c>
      <c r="J117" s="14">
        <f t="shared" si="18"/>
        <v>295.33679999999998</v>
      </c>
      <c r="M117" s="33"/>
      <c r="N117" s="18">
        <v>0.21</v>
      </c>
      <c r="O117" s="14">
        <f t="shared" si="19"/>
        <v>0</v>
      </c>
      <c r="P117" s="14">
        <f t="shared" si="14"/>
        <v>0</v>
      </c>
      <c r="Q117" s="14">
        <f t="shared" si="15"/>
        <v>0</v>
      </c>
    </row>
    <row r="118" spans="2:17" ht="28.5" x14ac:dyDescent="0.2">
      <c r="B118" s="11" t="s">
        <v>266</v>
      </c>
      <c r="C118" s="27" t="s">
        <v>267</v>
      </c>
      <c r="D118" s="20">
        <v>307727</v>
      </c>
      <c r="E118" s="23">
        <v>4577</v>
      </c>
      <c r="F118" s="14">
        <v>0.05</v>
      </c>
      <c r="G118" s="18">
        <v>0.21</v>
      </c>
      <c r="H118" s="14">
        <f t="shared" si="16"/>
        <v>6.0500000000000005E-2</v>
      </c>
      <c r="I118" s="14">
        <f t="shared" si="17"/>
        <v>228.85000000000002</v>
      </c>
      <c r="J118" s="14">
        <f t="shared" si="18"/>
        <v>276.9085</v>
      </c>
      <c r="M118" s="33"/>
      <c r="N118" s="18">
        <v>0.21</v>
      </c>
      <c r="O118" s="14">
        <f t="shared" si="19"/>
        <v>0</v>
      </c>
      <c r="P118" s="14">
        <f t="shared" si="14"/>
        <v>0</v>
      </c>
      <c r="Q118" s="14">
        <f t="shared" si="15"/>
        <v>0</v>
      </c>
    </row>
    <row r="119" spans="2:17" ht="28.5" x14ac:dyDescent="0.2">
      <c r="B119" s="11" t="s">
        <v>268</v>
      </c>
      <c r="C119" s="27" t="s">
        <v>269</v>
      </c>
      <c r="D119" s="20"/>
      <c r="E119" s="23">
        <v>6950</v>
      </c>
      <c r="F119" s="14">
        <v>0.06</v>
      </c>
      <c r="G119" s="18">
        <v>0.21</v>
      </c>
      <c r="H119" s="14">
        <f t="shared" si="16"/>
        <v>7.2599999999999998E-2</v>
      </c>
      <c r="I119" s="14">
        <f t="shared" si="17"/>
        <v>417</v>
      </c>
      <c r="J119" s="14">
        <f t="shared" si="18"/>
        <v>504.57</v>
      </c>
      <c r="M119" s="33"/>
      <c r="N119" s="18">
        <v>0.21</v>
      </c>
      <c r="O119" s="14">
        <f t="shared" si="19"/>
        <v>0</v>
      </c>
      <c r="P119" s="14">
        <f t="shared" si="14"/>
        <v>0</v>
      </c>
      <c r="Q119" s="14">
        <f t="shared" si="15"/>
        <v>0</v>
      </c>
    </row>
    <row r="120" spans="2:17" ht="28.5" x14ac:dyDescent="0.2">
      <c r="B120" s="11" t="s">
        <v>270</v>
      </c>
      <c r="C120" s="27" t="s">
        <v>271</v>
      </c>
      <c r="D120" s="20">
        <v>300865</v>
      </c>
      <c r="E120" s="23">
        <v>34</v>
      </c>
      <c r="F120" s="14">
        <v>0.5</v>
      </c>
      <c r="G120" s="18">
        <v>0.21</v>
      </c>
      <c r="H120" s="14">
        <f t="shared" si="16"/>
        <v>0.60499999999999998</v>
      </c>
      <c r="I120" s="14">
        <f t="shared" si="17"/>
        <v>17</v>
      </c>
      <c r="J120" s="14">
        <f t="shared" si="18"/>
        <v>20.57</v>
      </c>
      <c r="M120" s="33"/>
      <c r="N120" s="18">
        <v>0.21</v>
      </c>
      <c r="O120" s="14">
        <f t="shared" si="19"/>
        <v>0</v>
      </c>
      <c r="P120" s="14">
        <f t="shared" si="14"/>
        <v>0</v>
      </c>
      <c r="Q120" s="14">
        <f t="shared" si="15"/>
        <v>0</v>
      </c>
    </row>
    <row r="121" spans="2:17" ht="28.5" x14ac:dyDescent="0.2">
      <c r="B121" s="11" t="s">
        <v>272</v>
      </c>
      <c r="C121" s="27" t="s">
        <v>273</v>
      </c>
      <c r="D121" s="20">
        <v>303174</v>
      </c>
      <c r="E121" s="23">
        <v>113</v>
      </c>
      <c r="F121" s="14">
        <v>0.11</v>
      </c>
      <c r="G121" s="18">
        <v>0.21</v>
      </c>
      <c r="H121" s="14">
        <f t="shared" si="16"/>
        <v>0.1331</v>
      </c>
      <c r="I121" s="14">
        <f t="shared" si="17"/>
        <v>12.43</v>
      </c>
      <c r="J121" s="14">
        <f t="shared" si="18"/>
        <v>15.0403</v>
      </c>
      <c r="M121" s="33"/>
      <c r="N121" s="18">
        <v>0.21</v>
      </c>
      <c r="O121" s="14">
        <f t="shared" si="19"/>
        <v>0</v>
      </c>
      <c r="P121" s="14">
        <f t="shared" si="14"/>
        <v>0</v>
      </c>
      <c r="Q121" s="14">
        <f t="shared" si="15"/>
        <v>0</v>
      </c>
    </row>
    <row r="122" spans="2:17" ht="28.5" x14ac:dyDescent="0.2">
      <c r="B122" s="11" t="s">
        <v>274</v>
      </c>
      <c r="C122" s="27" t="s">
        <v>275</v>
      </c>
      <c r="D122" s="20">
        <v>4637100</v>
      </c>
      <c r="E122" s="23">
        <v>1</v>
      </c>
      <c r="F122" s="14">
        <v>4.75</v>
      </c>
      <c r="G122" s="18">
        <v>0.21</v>
      </c>
      <c r="H122" s="14">
        <f t="shared" si="16"/>
        <v>5.7474999999999996</v>
      </c>
      <c r="I122" s="14">
        <f t="shared" si="17"/>
        <v>4.75</v>
      </c>
      <c r="J122" s="14">
        <f t="shared" si="18"/>
        <v>5.7474999999999996</v>
      </c>
      <c r="M122" s="33"/>
      <c r="N122" s="18">
        <v>0.21</v>
      </c>
      <c r="O122" s="14">
        <f t="shared" si="19"/>
        <v>0</v>
      </c>
      <c r="P122" s="14">
        <f t="shared" si="14"/>
        <v>0</v>
      </c>
      <c r="Q122" s="14">
        <f t="shared" si="15"/>
        <v>0</v>
      </c>
    </row>
    <row r="123" spans="2:17" ht="28.5" x14ac:dyDescent="0.2">
      <c r="B123" s="11" t="s">
        <v>276</v>
      </c>
      <c r="C123" s="27" t="s">
        <v>277</v>
      </c>
      <c r="D123" s="20" t="s">
        <v>278</v>
      </c>
      <c r="E123" s="23">
        <v>1288</v>
      </c>
      <c r="F123" s="14">
        <v>0.12</v>
      </c>
      <c r="G123" s="18">
        <v>0.21</v>
      </c>
      <c r="H123" s="14">
        <f t="shared" si="16"/>
        <v>0.1452</v>
      </c>
      <c r="I123" s="14">
        <f t="shared" si="17"/>
        <v>154.56</v>
      </c>
      <c r="J123" s="14">
        <f t="shared" si="18"/>
        <v>187.01759999999999</v>
      </c>
      <c r="M123" s="33"/>
      <c r="N123" s="18">
        <v>0.21</v>
      </c>
      <c r="O123" s="14">
        <f t="shared" si="19"/>
        <v>0</v>
      </c>
      <c r="P123" s="14">
        <f t="shared" si="14"/>
        <v>0</v>
      </c>
      <c r="Q123" s="14">
        <f t="shared" si="15"/>
        <v>0</v>
      </c>
    </row>
    <row r="124" spans="2:17" x14ac:dyDescent="0.2">
      <c r="B124" s="11" t="s">
        <v>279</v>
      </c>
      <c r="C124" s="27" t="s">
        <v>280</v>
      </c>
      <c r="D124" s="20" t="s">
        <v>281</v>
      </c>
      <c r="E124" s="23">
        <v>283</v>
      </c>
      <c r="F124" s="14">
        <v>1.36</v>
      </c>
      <c r="G124" s="18">
        <v>0.21</v>
      </c>
      <c r="H124" s="14">
        <f t="shared" si="16"/>
        <v>1.6456000000000002</v>
      </c>
      <c r="I124" s="14">
        <f t="shared" si="17"/>
        <v>384.88000000000005</v>
      </c>
      <c r="J124" s="14">
        <f t="shared" si="18"/>
        <v>465.70480000000003</v>
      </c>
      <c r="M124" s="33"/>
      <c r="N124" s="18">
        <v>0.21</v>
      </c>
      <c r="O124" s="14">
        <f t="shared" si="19"/>
        <v>0</v>
      </c>
      <c r="P124" s="14">
        <f t="shared" si="14"/>
        <v>0</v>
      </c>
      <c r="Q124" s="14">
        <f t="shared" si="15"/>
        <v>0</v>
      </c>
    </row>
    <row r="125" spans="2:17" ht="28.5" x14ac:dyDescent="0.2">
      <c r="B125" s="11" t="s">
        <v>282</v>
      </c>
      <c r="C125" s="27" t="s">
        <v>283</v>
      </c>
      <c r="D125" s="20" t="s">
        <v>284</v>
      </c>
      <c r="E125" s="23">
        <v>424</v>
      </c>
      <c r="F125" s="14">
        <v>0.48</v>
      </c>
      <c r="G125" s="18">
        <v>0.21</v>
      </c>
      <c r="H125" s="14">
        <f t="shared" si="16"/>
        <v>0.58079999999999998</v>
      </c>
      <c r="I125" s="14">
        <f t="shared" si="17"/>
        <v>203.51999999999998</v>
      </c>
      <c r="J125" s="14">
        <f t="shared" si="18"/>
        <v>246.25919999999999</v>
      </c>
      <c r="M125" s="33"/>
      <c r="N125" s="18">
        <v>0.21</v>
      </c>
      <c r="O125" s="14">
        <f t="shared" si="19"/>
        <v>0</v>
      </c>
      <c r="P125" s="14">
        <f t="shared" si="14"/>
        <v>0</v>
      </c>
      <c r="Q125" s="14">
        <f t="shared" si="15"/>
        <v>0</v>
      </c>
    </row>
    <row r="126" spans="2:17" ht="28.5" x14ac:dyDescent="0.2">
      <c r="B126" s="11" t="s">
        <v>285</v>
      </c>
      <c r="C126" s="27" t="s">
        <v>286</v>
      </c>
      <c r="D126" s="20" t="s">
        <v>287</v>
      </c>
      <c r="E126" s="23">
        <v>1</v>
      </c>
      <c r="F126" s="14">
        <v>23.53</v>
      </c>
      <c r="G126" s="18">
        <v>0.21</v>
      </c>
      <c r="H126" s="14">
        <f t="shared" si="16"/>
        <v>28.471299999999999</v>
      </c>
      <c r="I126" s="14">
        <f t="shared" si="17"/>
        <v>23.53</v>
      </c>
      <c r="J126" s="14">
        <f t="shared" si="18"/>
        <v>28.471299999999999</v>
      </c>
      <c r="M126" s="33"/>
      <c r="N126" s="18">
        <v>0.21</v>
      </c>
      <c r="O126" s="14">
        <f t="shared" si="19"/>
        <v>0</v>
      </c>
      <c r="P126" s="14">
        <f t="shared" si="14"/>
        <v>0</v>
      </c>
      <c r="Q126" s="14">
        <f t="shared" si="15"/>
        <v>0</v>
      </c>
    </row>
    <row r="127" spans="2:17" x14ac:dyDescent="0.2">
      <c r="B127" s="11" t="s">
        <v>288</v>
      </c>
      <c r="C127" s="27" t="s">
        <v>289</v>
      </c>
      <c r="D127" s="20">
        <v>4509900</v>
      </c>
      <c r="E127" s="23">
        <v>15</v>
      </c>
      <c r="F127" s="14">
        <v>2.2000000000000002</v>
      </c>
      <c r="G127" s="18">
        <v>0.21</v>
      </c>
      <c r="H127" s="14">
        <f t="shared" si="16"/>
        <v>2.6620000000000004</v>
      </c>
      <c r="I127" s="14">
        <f t="shared" si="17"/>
        <v>33</v>
      </c>
      <c r="J127" s="14">
        <f t="shared" si="18"/>
        <v>39.930000000000007</v>
      </c>
      <c r="M127" s="33"/>
      <c r="N127" s="18">
        <v>0.21</v>
      </c>
      <c r="O127" s="14">
        <f t="shared" si="19"/>
        <v>0</v>
      </c>
      <c r="P127" s="14">
        <f t="shared" si="14"/>
        <v>0</v>
      </c>
      <c r="Q127" s="14">
        <f t="shared" si="15"/>
        <v>0</v>
      </c>
    </row>
    <row r="128" spans="2:17" ht="28.5" x14ac:dyDescent="0.2">
      <c r="B128" s="11" t="s">
        <v>290</v>
      </c>
      <c r="C128" s="27" t="s">
        <v>291</v>
      </c>
      <c r="D128" s="20">
        <v>7100139575</v>
      </c>
      <c r="E128" s="23">
        <v>153</v>
      </c>
      <c r="F128" s="14">
        <v>0.24</v>
      </c>
      <c r="G128" s="18">
        <v>0.21</v>
      </c>
      <c r="H128" s="14">
        <f t="shared" si="16"/>
        <v>0.29039999999999999</v>
      </c>
      <c r="I128" s="14">
        <f t="shared" si="17"/>
        <v>36.72</v>
      </c>
      <c r="J128" s="14">
        <f t="shared" si="18"/>
        <v>44.431199999999997</v>
      </c>
      <c r="M128" s="33"/>
      <c r="N128" s="18">
        <v>0.21</v>
      </c>
      <c r="O128" s="14">
        <f t="shared" si="19"/>
        <v>0</v>
      </c>
      <c r="P128" s="14">
        <f t="shared" si="14"/>
        <v>0</v>
      </c>
      <c r="Q128" s="14">
        <f t="shared" si="15"/>
        <v>0</v>
      </c>
    </row>
    <row r="129" spans="2:19" ht="28.5" x14ac:dyDescent="0.25">
      <c r="B129" s="11" t="s">
        <v>294</v>
      </c>
      <c r="C129" s="27" t="s">
        <v>295</v>
      </c>
      <c r="D129" s="20" t="s">
        <v>296</v>
      </c>
      <c r="E129" s="23">
        <v>57</v>
      </c>
      <c r="F129" s="14">
        <v>1.65</v>
      </c>
      <c r="G129" s="18">
        <v>0.21</v>
      </c>
      <c r="H129" s="14">
        <f t="shared" si="16"/>
        <v>1.9964999999999999</v>
      </c>
      <c r="I129" s="14">
        <f t="shared" si="17"/>
        <v>94.05</v>
      </c>
      <c r="J129" s="14">
        <f t="shared" si="18"/>
        <v>113.8005</v>
      </c>
      <c r="M129" s="33"/>
      <c r="N129" s="18">
        <v>0.21</v>
      </c>
      <c r="O129" s="14">
        <f t="shared" si="19"/>
        <v>0</v>
      </c>
      <c r="P129" s="14">
        <f t="shared" si="14"/>
        <v>0</v>
      </c>
      <c r="Q129" s="14">
        <f t="shared" si="15"/>
        <v>0</v>
      </c>
      <c r="R129" s="32" t="s">
        <v>316</v>
      </c>
      <c r="S129" s="32"/>
    </row>
    <row r="130" spans="2:19" ht="72" thickBot="1" x14ac:dyDescent="0.25">
      <c r="B130" s="11" t="s">
        <v>297</v>
      </c>
      <c r="C130" s="27" t="s">
        <v>298</v>
      </c>
      <c r="D130" s="20">
        <v>4091000</v>
      </c>
      <c r="E130" s="23">
        <v>367</v>
      </c>
      <c r="F130" s="14">
        <v>0.62</v>
      </c>
      <c r="G130" s="18">
        <v>0.21</v>
      </c>
      <c r="H130" s="14">
        <f t="shared" si="16"/>
        <v>0.75019999999999998</v>
      </c>
      <c r="I130" s="14">
        <f t="shared" si="17"/>
        <v>227.54</v>
      </c>
      <c r="J130" s="14">
        <f t="shared" si="18"/>
        <v>275.32339999999999</v>
      </c>
      <c r="K130" s="7" t="s">
        <v>312</v>
      </c>
      <c r="L130" s="7" t="s">
        <v>312</v>
      </c>
      <c r="M130" s="33"/>
      <c r="N130" s="18">
        <v>0.21</v>
      </c>
      <c r="O130" s="14">
        <f t="shared" si="19"/>
        <v>0</v>
      </c>
      <c r="P130" s="14">
        <f t="shared" si="14"/>
        <v>0</v>
      </c>
      <c r="Q130" s="14">
        <f t="shared" si="15"/>
        <v>0</v>
      </c>
      <c r="R130" s="7" t="s">
        <v>315</v>
      </c>
      <c r="S130" s="7" t="s">
        <v>314</v>
      </c>
    </row>
    <row r="131" spans="2:19" ht="42.75" x14ac:dyDescent="0.2">
      <c r="B131" s="11" t="s">
        <v>299</v>
      </c>
      <c r="C131" s="27" t="s">
        <v>300</v>
      </c>
      <c r="D131" s="20">
        <v>280000</v>
      </c>
      <c r="E131" s="23">
        <v>2</v>
      </c>
      <c r="F131" s="14">
        <v>28.39</v>
      </c>
      <c r="G131" s="18">
        <v>0.21</v>
      </c>
      <c r="H131" s="14">
        <f t="shared" ref="H131:H162" si="20">(F131*G131)+F131</f>
        <v>34.351900000000001</v>
      </c>
      <c r="I131" s="14">
        <f t="shared" si="17"/>
        <v>56.78</v>
      </c>
      <c r="J131" s="14">
        <f t="shared" si="18"/>
        <v>68.703800000000001</v>
      </c>
      <c r="K131" s="28">
        <f>SUM(I11:I131)</f>
        <v>66169.119999999995</v>
      </c>
      <c r="L131" s="28">
        <f>SUM(J11:J131)</f>
        <v>80064.635200000062</v>
      </c>
      <c r="M131" s="33"/>
      <c r="N131" s="18">
        <v>0.21</v>
      </c>
      <c r="O131" s="14">
        <f t="shared" ref="O131:O162" si="21">(M131*N131)+M131</f>
        <v>0</v>
      </c>
      <c r="P131" s="14">
        <f t="shared" si="14"/>
        <v>0</v>
      </c>
      <c r="Q131" s="14">
        <f t="shared" si="15"/>
        <v>0</v>
      </c>
      <c r="R131" s="29">
        <f>SUM(P11:P131)</f>
        <v>0</v>
      </c>
      <c r="S131" s="29">
        <f>SUM(Q11:Q131)</f>
        <v>0</v>
      </c>
    </row>
    <row r="132" spans="2:19" ht="28.5" x14ac:dyDescent="0.2">
      <c r="H132" s="30" t="s">
        <v>6</v>
      </c>
      <c r="I132" s="31">
        <f>SUM(I3:I131)</f>
        <v>66347.06</v>
      </c>
      <c r="J132" s="31">
        <f>SUM(J3:J131)</f>
        <v>80260.369200000045</v>
      </c>
      <c r="O132" s="30" t="s">
        <v>317</v>
      </c>
      <c r="P132" s="31">
        <f>SUM(P3:P131)</f>
        <v>0</v>
      </c>
      <c r="Q132" s="31">
        <f>SUM(Q3:Q131)</f>
        <v>0</v>
      </c>
    </row>
    <row r="133" spans="2:19" x14ac:dyDescent="0.2">
      <c r="H133" s="5"/>
      <c r="I133" s="2"/>
      <c r="J133" s="2"/>
    </row>
    <row r="134" spans="2:19" x14ac:dyDescent="0.2">
      <c r="H134" s="5"/>
      <c r="I134" s="6"/>
    </row>
    <row r="135" spans="2:19" x14ac:dyDescent="0.2">
      <c r="H135" s="5"/>
      <c r="I135" s="6"/>
    </row>
    <row r="139" spans="2:19" x14ac:dyDescent="0.2">
      <c r="H139" s="3"/>
      <c r="I139" s="4"/>
    </row>
    <row r="140" spans="2:19" x14ac:dyDescent="0.2">
      <c r="H140" s="3"/>
      <c r="I140" s="4"/>
    </row>
  </sheetData>
  <sheetProtection algorithmName="SHA-512" hashValue="cG51OIOwpAwX8ui9WwGGEd7DMOrPi6a0TPrxFm2oNORq43lhXxd977vgJzsXr3YKojbPnBQurfy6jbuPw0fV8g==" saltValue="NloK17OxNWqrWbO7rerHlQ==" spinCount="100000" sheet="1" objects="1" scenarios="1" selectLockedCells="1"/>
  <autoFilter ref="B2:J2" xr:uid="{2EB3272F-4DB6-483E-86A5-2F650D99143E}">
    <sortState xmlns:xlrd2="http://schemas.microsoft.com/office/spreadsheetml/2017/richdata2" ref="B3:J134">
      <sortCondition ref="G2"/>
    </sortState>
  </autoFilter>
  <mergeCells count="2">
    <mergeCell ref="R8:S8"/>
    <mergeCell ref="R129:S12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2d84fca-0ec9-4bd1-bf0f-9cd618bc4a3d">D55WCX7TAH37-160-4795</_dlc_DocId>
    <_dlc_DocIdUrl xmlns="92d84fca-0ec9-4bd1-bf0f-9cd618bc4a3d">
      <Url>http://proyectosmm.mutuamontanesa.local/comprasmm/_layouts/DocIdRedir.aspx?ID=D55WCX7TAH37-160-4795</Url>
      <Description>D55WCX7TAH37-160-4795</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23FAF7E000E4BC40BA17C2EAA337171A" ma:contentTypeVersion="0" ma:contentTypeDescription="Crear nuevo documento." ma:contentTypeScope="" ma:versionID="008144e2c89f72da237bd0b34a5c9dbf">
  <xsd:schema xmlns:xsd="http://www.w3.org/2001/XMLSchema" xmlns:xs="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d84fca-0ec9-4bd1-bf0f-9cd618bc4a3d"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A627DD-C57C-4A05-BEAC-444ED86BFB32}">
  <ds:schemaRefs>
    <ds:schemaRef ds:uri="http://purl.org/dc/elements/1.1/"/>
    <ds:schemaRef ds:uri="http://purl.org/dc/terms/"/>
    <ds:schemaRef ds:uri="http://schemas.openxmlformats.org/package/2006/metadata/core-properties"/>
    <ds:schemaRef ds:uri="http://schemas.microsoft.com/office/2006/metadata/properties"/>
    <ds:schemaRef ds:uri="http://purl.org/dc/dcmitype/"/>
    <ds:schemaRef ds:uri="92d84fca-0ec9-4bd1-bf0f-9cd618bc4a3d"/>
    <ds:schemaRef ds:uri="http://schemas.microsoft.com/office/2006/documentManagement/typ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0351AFCF-B8F3-4DA2-940E-CA012ED1D73E}">
  <ds:schemaRefs>
    <ds:schemaRef ds:uri="http://schemas.microsoft.com/sharepoint/v3/contenttype/forms"/>
  </ds:schemaRefs>
</ds:datastoreItem>
</file>

<file path=customXml/itemProps3.xml><?xml version="1.0" encoding="utf-8"?>
<ds:datastoreItem xmlns:ds="http://schemas.openxmlformats.org/officeDocument/2006/customXml" ds:itemID="{2D279EEE-4339-4E40-8DD3-BE360D700FBB}">
  <ds:schemaRefs>
    <ds:schemaRef ds:uri="http://schemas.microsoft.com/sharepoint/events"/>
  </ds:schemaRefs>
</ds:datastoreItem>
</file>

<file path=customXml/itemProps4.xml><?xml version="1.0" encoding="utf-8"?>
<ds:datastoreItem xmlns:ds="http://schemas.openxmlformats.org/officeDocument/2006/customXml" ds:itemID="{49C398B1-5866-45A8-82E6-579C6755FD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Hermosilla Llata</dc:creator>
  <cp:lastModifiedBy>Cesar Hermosilla Llata</cp:lastModifiedBy>
  <dcterms:created xsi:type="dcterms:W3CDTF">2024-03-08T11:55:10Z</dcterms:created>
  <dcterms:modified xsi:type="dcterms:W3CDTF">2024-04-12T09:27:57Z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0x01010023FAF7E000E4BC40BA17C2EAA337171A</vt:lpwstr>
  </property>
  <property fmtid="{D5CDD505-2E9C-101B-9397-08002B2CF9AE}" pid="3" name="_dlc_DocIdItemGuid">
    <vt:lpwstr>353c30f6-d546-4f1d-8b9f-44ff552279d6</vt:lpwstr>
  </property>
</Properties>
</file>