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4/_ABIERTOS 2024/MM2024000046 TRANSPORTE NO SANITARIO CANTABRIA/PLIEGOS/"/>
    </mc:Choice>
  </mc:AlternateContent>
  <xr:revisionPtr revIDLastSave="165" documentId="11_260D794F152C0B77977DF6DE63762FB41EAE98D4" xr6:coauthVersionLast="47" xr6:coauthVersionMax="47" xr10:uidLastSave="{3B3FFA60-775D-49C8-A806-CA40C04C0D55}"/>
  <bookViews>
    <workbookView xWindow="-120" yWindow="-120" windowWidth="29040" windowHeight="15720" tabRatio="753" xr2:uid="{00000000-000D-0000-FFFF-FFFF00000000}"/>
  </bookViews>
  <sheets>
    <sheet name="LOTE 1" sheetId="1" r:id="rId1"/>
    <sheet name="LOTE 2" sheetId="3" r:id="rId2"/>
    <sheet name="LOTE 3" sheetId="2" r:id="rId3"/>
    <sheet name="LOTE 4" sheetId="4" r:id="rId4"/>
    <sheet name="LOTE 5" sheetId="5" r:id="rId5"/>
    <sheet name="LOTE 6" sheetId="6" r:id="rId6"/>
    <sheet name="LOTE 7" sheetId="7" r:id="rId7"/>
    <sheet name="LOTE 8" sheetId="8" r:id="rId8"/>
    <sheet name="LOTE 9" sheetId="9" r:id="rId9"/>
    <sheet name="LOTE 10" sheetId="10" r:id="rId10"/>
    <sheet name="LOTE 11" sheetId="11" r:id="rId11"/>
    <sheet name="LOTE 12" sheetId="12" r:id="rId12"/>
    <sheet name="LOTE 13" sheetId="13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12" l="1"/>
  <c r="I3" i="12"/>
  <c r="I3" i="11"/>
  <c r="I2" i="11" s="1"/>
  <c r="J2" i="11" s="1"/>
  <c r="I4" i="10"/>
  <c r="I3" i="10"/>
  <c r="I5" i="9"/>
  <c r="I4" i="9"/>
  <c r="I3" i="9"/>
  <c r="I4" i="8"/>
  <c r="I3" i="8"/>
  <c r="I2" i="8" s="1"/>
  <c r="J2" i="8" s="1"/>
  <c r="I3" i="7"/>
  <c r="I2" i="7" s="1"/>
  <c r="J2" i="7" s="1"/>
  <c r="I4" i="6"/>
  <c r="I3" i="6"/>
  <c r="I4" i="5"/>
  <c r="I3" i="5"/>
  <c r="I2" i="5" s="1"/>
  <c r="J2" i="5" s="1"/>
  <c r="I4" i="4"/>
  <c r="I3" i="4"/>
  <c r="I5" i="2"/>
  <c r="I4" i="2"/>
  <c r="I3" i="2"/>
  <c r="I4" i="3"/>
  <c r="I3" i="3"/>
  <c r="I5" i="1"/>
  <c r="I4" i="1"/>
  <c r="I3" i="1"/>
  <c r="I4" i="13"/>
  <c r="I3" i="13"/>
  <c r="I2" i="13" s="1"/>
  <c r="J2" i="13" s="1"/>
  <c r="I2" i="3" l="1"/>
  <c r="J2" i="3" s="1"/>
  <c r="I2" i="2"/>
  <c r="J2" i="2" s="1"/>
  <c r="I2" i="4"/>
  <c r="J2" i="4" s="1"/>
  <c r="I2" i="6"/>
  <c r="J2" i="6" s="1"/>
  <c r="I2" i="9"/>
  <c r="J2" i="9" s="1"/>
  <c r="I2" i="10"/>
  <c r="J2" i="10" s="1"/>
  <c r="I2" i="12"/>
  <c r="J2" i="12" s="1"/>
  <c r="I2" i="1"/>
  <c r="J2" i="1" s="1"/>
</calcChain>
</file>

<file path=xl/sharedStrings.xml><?xml version="1.0" encoding="utf-8"?>
<sst xmlns="http://schemas.openxmlformats.org/spreadsheetml/2006/main" count="183" uniqueCount="44">
  <si>
    <t>lote</t>
  </si>
  <si>
    <t>Suma de Total kilómetros (servicio+km vacio)</t>
  </si>
  <si>
    <t>nº trayectos (servicio + vuelta en vacio)</t>
  </si>
  <si>
    <t>OFERTA LICITADOR SIN IVA</t>
  </si>
  <si>
    <t>OFERTA LICITADOR CON IVA</t>
  </si>
  <si>
    <t>LOTE 1 - ZONA BESAYA</t>
  </si>
  <si>
    <t>fijo</t>
  </si>
  <si>
    <t>km</t>
  </si>
  <si>
    <t>Trayectos de menos de 8km</t>
  </si>
  <si>
    <t>TRAMO FIJO KILOMETROS &lt;= 8 Km</t>
  </si>
  <si>
    <t>Trayectos entre 8km y 30km</t>
  </si>
  <si>
    <t>TRAMO FIJO KILOMETROS entre 8 Km y =&lt; 30</t>
  </si>
  <si>
    <t>Trayectos de mas de 30km</t>
  </si>
  <si>
    <t>tramo &gt;30 km</t>
  </si>
  <si>
    <t>LOTE 2 - DESTINO FUERA DE CANTABRIA</t>
  </si>
  <si>
    <t>entre 8-30 km</t>
  </si>
  <si>
    <t>&gt;30</t>
  </si>
  <si>
    <t>LOTE 3 - TRAYECTOS DISTINTOS DE LOS LOTEADOS</t>
  </si>
  <si>
    <t>&lt;8</t>
  </si>
  <si>
    <t>LOTE 4 - ZONA VALLES PASIEGOS</t>
  </si>
  <si>
    <t>LOTE 5 - ZONA SUR DE CANTABRIA</t>
  </si>
  <si>
    <t>LOTE 6 - ZONA CABEZON DE LA SAL</t>
  </si>
  <si>
    <t>LOTE 7 - ZONA LIEBANA</t>
  </si>
  <si>
    <t>LOTE 8 - ZONA OCCIDENTAL DE CANTABRIA</t>
  </si>
  <si>
    <t>LOTE 9 - ZONA CASTRO URDIALES</t>
  </si>
  <si>
    <t>LOTE 10 - SALIDA SANTANDER A RESTO PROVINCIA</t>
  </si>
  <si>
    <t>LOTE 11 - ZONA SANTANDER (URBANO)</t>
  </si>
  <si>
    <t>LOTE 12 - ZONA PIELAGOS-BEZANA</t>
  </si>
  <si>
    <t>LOTE 13 - ZONA CAMARGO-ASTILLERO</t>
  </si>
  <si>
    <t>TARIFAS OFERTADAS SIN IVA LOTE 1</t>
  </si>
  <si>
    <t>TARIFAS OFERTADAS SIN IVA LOTE 2</t>
  </si>
  <si>
    <t>TARIFAS OFERTADAS SIN IVA LOTE 3</t>
  </si>
  <si>
    <t>TARIFAS OFERTADAS SIN IVA LOTE 4</t>
  </si>
  <si>
    <t>TARIFAS OFERTADAS SIN IVA LOTE 5</t>
  </si>
  <si>
    <t>TARIFAS OFERTADAS SIN IVA LOTE 6</t>
  </si>
  <si>
    <t>TARIFAS OFERTADAS SIN IVA LOTE 7</t>
  </si>
  <si>
    <t>TARIFAS OFERTADAS SIN IVA LOTE 8</t>
  </si>
  <si>
    <t>TARIFAS OFERTADAS SIN IVA LOTE 9</t>
  </si>
  <si>
    <t>TARIFAS OFERTADAS SIN IVA LOTE 10</t>
  </si>
  <si>
    <t>TARIFAS OFERTADAS SIN IVA LOTE 11</t>
  </si>
  <si>
    <t>TARIFAS OFERTADAS SIN IVA LOTE 12</t>
  </si>
  <si>
    <t>TARIFAS OFERTADAS SIN IVA LOTE 13</t>
  </si>
  <si>
    <t>€/km</t>
  </si>
  <si>
    <t>IMPORTE FIJO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</si>
</sst>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Ubuntu"/>
      <family val="2"/>
    </font>
    <font>
      <b/>
      <sz val="10"/>
      <color theme="1"/>
      <name val="Ubuntu"/>
      <family val="2"/>
    </font>
    <font>
      <b/>
      <sz val="10"/>
      <color rgb="FF000000"/>
      <name val="Ubuntu"/>
      <family val="2"/>
    </font>
    <font>
      <sz val="10"/>
      <color rgb="FF000000"/>
      <name val="Ubuntu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3" fillId="2" borderId="1" xfId="0" applyFont="1" applyFill="1" applyBorder="1"/>
    <xf numFmtId="0" fontId="3" fillId="2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3" fillId="4" borderId="0" xfId="0" applyFont="1" applyFill="1" applyAlignment="1">
      <alignment horizontal="center"/>
    </xf>
    <xf numFmtId="0" fontId="4" fillId="5" borderId="1" xfId="0" applyFont="1" applyFill="1" applyBorder="1" applyAlignment="1">
      <alignment vertical="center"/>
    </xf>
    <xf numFmtId="4" fontId="3" fillId="6" borderId="1" xfId="0" applyNumberFormat="1" applyFont="1" applyFill="1" applyBorder="1"/>
    <xf numFmtId="3" fontId="3" fillId="6" borderId="1" xfId="0" applyNumberFormat="1" applyFont="1" applyFill="1" applyBorder="1"/>
    <xf numFmtId="44" fontId="3" fillId="6" borderId="1" xfId="1" applyFont="1" applyFill="1" applyBorder="1"/>
    <xf numFmtId="0" fontId="2" fillId="0" borderId="1" xfId="0" applyFont="1" applyBorder="1"/>
    <xf numFmtId="0" fontId="5" fillId="0" borderId="1" xfId="0" applyFont="1" applyBorder="1" applyAlignment="1">
      <alignment horizontal="left" vertical="center" indent="1"/>
    </xf>
    <xf numFmtId="4" fontId="2" fillId="0" borderId="1" xfId="0" applyNumberFormat="1" applyFont="1" applyBorder="1"/>
    <xf numFmtId="3" fontId="2" fillId="0" borderId="1" xfId="0" applyNumberFormat="1" applyFont="1" applyBorder="1"/>
    <xf numFmtId="44" fontId="2" fillId="7" borderId="1" xfId="1" applyFont="1" applyFill="1" applyBorder="1"/>
    <xf numFmtId="44" fontId="2" fillId="0" borderId="1" xfId="1" applyFont="1" applyBorder="1"/>
    <xf numFmtId="17" fontId="5" fillId="0" borderId="1" xfId="0" applyNumberFormat="1" applyFont="1" applyBorder="1" applyAlignment="1">
      <alignment horizontal="left" vertical="center" indent="1"/>
    </xf>
    <xf numFmtId="9" fontId="2" fillId="0" borderId="0" xfId="0" applyNumberFormat="1" applyFont="1"/>
    <xf numFmtId="2" fontId="2" fillId="0" borderId="0" xfId="0" applyNumberFormat="1" applyFont="1"/>
    <xf numFmtId="4" fontId="2" fillId="0" borderId="0" xfId="0" applyNumberFormat="1" applyFont="1"/>
    <xf numFmtId="44" fontId="2" fillId="0" borderId="0" xfId="0" applyNumberFormat="1" applyFont="1"/>
    <xf numFmtId="0" fontId="2" fillId="0" borderId="0" xfId="0" applyFont="1" applyAlignment="1">
      <alignment horizontal="left" indent="1"/>
    </xf>
    <xf numFmtId="44" fontId="2" fillId="0" borderId="1" xfId="1" applyFont="1" applyBorder="1" applyProtection="1">
      <protection locked="0"/>
    </xf>
    <xf numFmtId="0" fontId="2" fillId="0" borderId="0" xfId="0" applyFont="1" applyProtection="1"/>
    <xf numFmtId="0" fontId="3" fillId="2" borderId="1" xfId="0" applyFont="1" applyFill="1" applyBorder="1" applyProtection="1"/>
    <xf numFmtId="0" fontId="3" fillId="2" borderId="1" xfId="0" applyFont="1" applyFill="1" applyBorder="1" applyAlignment="1" applyProtection="1">
      <alignment wrapText="1"/>
    </xf>
    <xf numFmtId="0" fontId="3" fillId="3" borderId="1" xfId="0" applyFont="1" applyFill="1" applyBorder="1" applyAlignment="1" applyProtection="1">
      <alignment wrapText="1"/>
    </xf>
    <xf numFmtId="0" fontId="3" fillId="4" borderId="0" xfId="0" applyFont="1" applyFill="1" applyAlignment="1" applyProtection="1">
      <alignment horizontal="center"/>
    </xf>
    <xf numFmtId="0" fontId="4" fillId="5" borderId="1" xfId="0" applyFont="1" applyFill="1" applyBorder="1" applyAlignment="1" applyProtection="1">
      <alignment vertical="center"/>
    </xf>
    <xf numFmtId="4" fontId="3" fillId="6" borderId="1" xfId="0" applyNumberFormat="1" applyFont="1" applyFill="1" applyBorder="1" applyProtection="1"/>
    <xf numFmtId="3" fontId="3" fillId="6" borderId="1" xfId="0" applyNumberFormat="1" applyFont="1" applyFill="1" applyBorder="1" applyProtection="1"/>
    <xf numFmtId="44" fontId="3" fillId="6" borderId="1" xfId="1" applyFont="1" applyFill="1" applyBorder="1" applyProtection="1"/>
    <xf numFmtId="0" fontId="2" fillId="0" borderId="1" xfId="0" applyFont="1" applyBorder="1" applyProtection="1"/>
    <xf numFmtId="0" fontId="5" fillId="0" borderId="1" xfId="0" applyFont="1" applyBorder="1" applyAlignment="1" applyProtection="1">
      <alignment horizontal="left" vertical="center" indent="1"/>
    </xf>
    <xf numFmtId="4" fontId="2" fillId="0" borderId="1" xfId="0" applyNumberFormat="1" applyFont="1" applyBorder="1" applyProtection="1"/>
    <xf numFmtId="3" fontId="2" fillId="0" borderId="1" xfId="0" applyNumberFormat="1" applyFont="1" applyBorder="1" applyProtection="1"/>
    <xf numFmtId="44" fontId="2" fillId="7" borderId="1" xfId="1" applyFont="1" applyFill="1" applyBorder="1" applyProtection="1"/>
    <xf numFmtId="44" fontId="2" fillId="0" borderId="1" xfId="1" applyFont="1" applyBorder="1" applyProtection="1"/>
    <xf numFmtId="9" fontId="2" fillId="0" borderId="0" xfId="0" applyNumberFormat="1" applyFont="1" applyProtection="1"/>
    <xf numFmtId="2" fontId="2" fillId="0" borderId="0" xfId="0" applyNumberFormat="1" applyFont="1" applyProtection="1"/>
    <xf numFmtId="4" fontId="2" fillId="0" borderId="0" xfId="0" applyNumberFormat="1" applyFont="1" applyProtection="1"/>
    <xf numFmtId="44" fontId="2" fillId="0" borderId="0" xfId="0" applyNumberFormat="1" applyFont="1" applyProtection="1"/>
    <xf numFmtId="0" fontId="2" fillId="0" borderId="0" xfId="0" applyFont="1" applyAlignment="1" applyProtection="1">
      <alignment horizontal="left" inden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7"/>
  <sheetViews>
    <sheetView tabSelected="1" workbookViewId="0">
      <selection activeCell="C5" sqref="C5"/>
    </sheetView>
  </sheetViews>
  <sheetFormatPr baseColWidth="10" defaultColWidth="16" defaultRowHeight="14.25" x14ac:dyDescent="0.25"/>
  <cols>
    <col min="1" max="1" width="42.140625" style="23" bestFit="1" customWidth="1"/>
    <col min="2" max="2" width="14.42578125" style="23" customWidth="1"/>
    <col min="3" max="3" width="13.28515625" style="23" bestFit="1" customWidth="1"/>
    <col min="4" max="4" width="13.42578125" style="23" bestFit="1" customWidth="1"/>
    <col min="5" max="5" width="4.28515625" style="23" customWidth="1"/>
    <col min="6" max="6" width="50" style="23" bestFit="1" customWidth="1"/>
    <col min="7" max="7" width="14.28515625" style="23" bestFit="1" customWidth="1"/>
    <col min="8" max="8" width="13.140625" style="23" bestFit="1" customWidth="1"/>
    <col min="9" max="9" width="18.7109375" style="23" customWidth="1"/>
    <col min="10" max="16384" width="16" style="23"/>
  </cols>
  <sheetData>
    <row r="1" spans="1:10" ht="57" x14ac:dyDescent="0.25">
      <c r="F1" s="24" t="s">
        <v>0</v>
      </c>
      <c r="G1" s="25" t="s">
        <v>1</v>
      </c>
      <c r="H1" s="25" t="s">
        <v>2</v>
      </c>
      <c r="I1" s="26" t="s">
        <v>3</v>
      </c>
      <c r="J1" s="26" t="s">
        <v>4</v>
      </c>
    </row>
    <row r="2" spans="1:10" x14ac:dyDescent="0.25">
      <c r="A2" s="27" t="s">
        <v>29</v>
      </c>
      <c r="B2" s="27"/>
      <c r="C2" s="27"/>
      <c r="F2" s="28" t="s">
        <v>5</v>
      </c>
      <c r="G2" s="29">
        <v>77299</v>
      </c>
      <c r="H2" s="30">
        <v>3601</v>
      </c>
      <c r="I2" s="31">
        <f>I3+I4+I5</f>
        <v>0</v>
      </c>
      <c r="J2" s="31">
        <f>I2*1.1</f>
        <v>0</v>
      </c>
    </row>
    <row r="3" spans="1:10" x14ac:dyDescent="0.25">
      <c r="B3" s="32" t="s">
        <v>6</v>
      </c>
      <c r="C3" s="32" t="s">
        <v>7</v>
      </c>
      <c r="F3" s="33" t="s">
        <v>8</v>
      </c>
      <c r="G3" s="34"/>
      <c r="H3" s="35">
        <v>1135</v>
      </c>
      <c r="I3" s="36">
        <f>(H3*$B$4)</f>
        <v>0</v>
      </c>
      <c r="J3" s="36"/>
    </row>
    <row r="4" spans="1:10" x14ac:dyDescent="0.25">
      <c r="A4" s="32" t="s">
        <v>9</v>
      </c>
      <c r="B4" s="22"/>
      <c r="C4" s="37">
        <v>0</v>
      </c>
      <c r="F4" s="33" t="s">
        <v>10</v>
      </c>
      <c r="G4" s="35">
        <v>27511</v>
      </c>
      <c r="H4" s="35">
        <v>1140</v>
      </c>
      <c r="I4" s="36">
        <f>(G4*$C$5)</f>
        <v>0</v>
      </c>
      <c r="J4" s="36"/>
    </row>
    <row r="5" spans="1:10" x14ac:dyDescent="0.25">
      <c r="A5" s="32" t="s">
        <v>11</v>
      </c>
      <c r="B5" s="37">
        <v>0</v>
      </c>
      <c r="C5" s="22"/>
      <c r="F5" s="33" t="s">
        <v>12</v>
      </c>
      <c r="G5" s="35">
        <v>49788</v>
      </c>
      <c r="H5" s="35">
        <v>1326</v>
      </c>
      <c r="I5" s="36">
        <f>(G5*$C$6)</f>
        <v>0</v>
      </c>
      <c r="J5" s="36"/>
    </row>
    <row r="6" spans="1:10" x14ac:dyDescent="0.25">
      <c r="A6" s="32" t="s">
        <v>13</v>
      </c>
      <c r="B6" s="37">
        <v>0</v>
      </c>
      <c r="C6" s="22"/>
    </row>
    <row r="42" spans="2:9" x14ac:dyDescent="0.25">
      <c r="C42" s="38"/>
    </row>
    <row r="43" spans="2:9" x14ac:dyDescent="0.25">
      <c r="C43" s="39"/>
    </row>
    <row r="44" spans="2:9" x14ac:dyDescent="0.25">
      <c r="C44" s="39"/>
      <c r="G44" s="40"/>
      <c r="H44" s="40"/>
      <c r="I44" s="40"/>
    </row>
    <row r="46" spans="2:9" x14ac:dyDescent="0.25">
      <c r="B46" s="41"/>
    </row>
    <row r="47" spans="2:9" x14ac:dyDescent="0.25">
      <c r="B47" s="41"/>
      <c r="F47" s="42"/>
    </row>
  </sheetData>
  <sheetProtection algorithmName="SHA-512" hashValue="XdIhp8xwJ8pD0e3wZFdFzzkCCXBkGlSJbym9SDcZMTfvYor6uhOApACkVov+jLAvq9T9wJjXAhRLhVaOZV35AQ==" saltValue="LR4se6hn3BofZYpciI4nLA==" spinCount="100000" sheet="1" objects="1" scenarios="1" selectLockedCells="1"/>
  <mergeCells count="1">
    <mergeCell ref="A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B1A2B-1E50-4434-8F0F-0E15ADC374BA}">
  <dimension ref="A1:J47"/>
  <sheetViews>
    <sheetView workbookViewId="0">
      <selection activeCell="C6" sqref="C6"/>
    </sheetView>
  </sheetViews>
  <sheetFormatPr baseColWidth="10" defaultColWidth="16" defaultRowHeight="14.25" x14ac:dyDescent="0.25"/>
  <cols>
    <col min="1" max="1" width="42.140625" style="1" bestFit="1" customWidth="1"/>
    <col min="2" max="2" width="14.42578125" style="1" customWidth="1"/>
    <col min="3" max="3" width="13.28515625" style="1" bestFit="1" customWidth="1"/>
    <col min="4" max="4" width="13.42578125" style="1" bestFit="1" customWidth="1"/>
    <col min="5" max="5" width="4.28515625" style="1" customWidth="1"/>
    <col min="6" max="6" width="50" style="1" bestFit="1" customWidth="1"/>
    <col min="7" max="7" width="14.28515625" style="1" bestFit="1" customWidth="1"/>
    <col min="8" max="8" width="13.140625" style="1" bestFit="1" customWidth="1"/>
    <col min="9" max="9" width="18.7109375" style="1" customWidth="1"/>
    <col min="10" max="16384" width="16" style="1"/>
  </cols>
  <sheetData>
    <row r="1" spans="1:10" ht="57" x14ac:dyDescent="0.25">
      <c r="F1" s="2" t="s">
        <v>0</v>
      </c>
      <c r="G1" s="3" t="s">
        <v>1</v>
      </c>
      <c r="H1" s="3" t="s">
        <v>2</v>
      </c>
      <c r="I1" s="4" t="s">
        <v>3</v>
      </c>
      <c r="J1" s="4" t="s">
        <v>4</v>
      </c>
    </row>
    <row r="2" spans="1:10" x14ac:dyDescent="0.25">
      <c r="A2" s="5" t="s">
        <v>30</v>
      </c>
      <c r="B2" s="5"/>
      <c r="C2" s="5"/>
      <c r="F2" s="6" t="s">
        <v>14</v>
      </c>
      <c r="G2" s="7">
        <v>70349.600000000006</v>
      </c>
      <c r="H2" s="8">
        <v>202</v>
      </c>
      <c r="I2" s="9">
        <f>I3+I4</f>
        <v>0</v>
      </c>
      <c r="J2" s="9">
        <f>I2*1.1</f>
        <v>0</v>
      </c>
    </row>
    <row r="3" spans="1:10" x14ac:dyDescent="0.25">
      <c r="B3" s="10" t="s">
        <v>43</v>
      </c>
      <c r="C3" s="10" t="s">
        <v>42</v>
      </c>
      <c r="F3" s="16" t="s">
        <v>15</v>
      </c>
      <c r="G3" s="12">
        <v>1509.6</v>
      </c>
      <c r="H3" s="13">
        <v>4</v>
      </c>
      <c r="I3" s="14">
        <f>(G3*$C$5)</f>
        <v>0</v>
      </c>
      <c r="J3" s="14"/>
    </row>
    <row r="4" spans="1:10" x14ac:dyDescent="0.25">
      <c r="A4" s="10" t="s">
        <v>9</v>
      </c>
      <c r="B4" s="22"/>
      <c r="C4" s="15">
        <v>0</v>
      </c>
      <c r="F4" s="11" t="s">
        <v>16</v>
      </c>
      <c r="G4" s="12">
        <v>68840</v>
      </c>
      <c r="H4" s="13">
        <v>198</v>
      </c>
      <c r="I4" s="14">
        <f>(G4*$C$6)</f>
        <v>0</v>
      </c>
      <c r="J4" s="14"/>
    </row>
    <row r="5" spans="1:10" x14ac:dyDescent="0.25">
      <c r="A5" s="10" t="s">
        <v>11</v>
      </c>
      <c r="B5" s="15">
        <v>0</v>
      </c>
      <c r="C5" s="22"/>
    </row>
    <row r="6" spans="1:10" x14ac:dyDescent="0.25">
      <c r="A6" s="10" t="s">
        <v>13</v>
      </c>
      <c r="B6" s="15">
        <v>0</v>
      </c>
      <c r="C6" s="22"/>
      <c r="G6" s="19"/>
      <c r="H6" s="19"/>
      <c r="I6" s="19"/>
    </row>
    <row r="9" spans="1:10" x14ac:dyDescent="0.25">
      <c r="F9" s="21"/>
    </row>
    <row r="42" spans="2:3" x14ac:dyDescent="0.25">
      <c r="C42" s="17"/>
    </row>
    <row r="43" spans="2:3" x14ac:dyDescent="0.25">
      <c r="C43" s="18"/>
    </row>
    <row r="44" spans="2:3" x14ac:dyDescent="0.25">
      <c r="C44" s="18"/>
    </row>
    <row r="46" spans="2:3" x14ac:dyDescent="0.25">
      <c r="B46" s="20"/>
    </row>
    <row r="47" spans="2:3" x14ac:dyDescent="0.25">
      <c r="B47" s="20"/>
    </row>
  </sheetData>
  <sheetProtection algorithmName="SHA-512" hashValue="JcLYjpaKcrTKXDD84SXVHjpnQvNRVM+lvFkWUSgBeO8ndUEpW2vh0s17TSYAXm01ZprF4fRmi8xkSP6/2r/ZRg==" saltValue="kjhFmXnl6BYqRZOcsWi+aA==" spinCount="100000" sheet="1" objects="1" scenarios="1" selectLockedCells="1"/>
  <mergeCells count="1">
    <mergeCell ref="A2:C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B5BA0-A904-4E36-9615-2620A07D8021}">
  <dimension ref="A1:J47"/>
  <sheetViews>
    <sheetView workbookViewId="0">
      <selection activeCell="B4" sqref="B4"/>
    </sheetView>
  </sheetViews>
  <sheetFormatPr baseColWidth="10" defaultColWidth="16" defaultRowHeight="14.25" x14ac:dyDescent="0.25"/>
  <cols>
    <col min="1" max="1" width="42.140625" style="1" bestFit="1" customWidth="1"/>
    <col min="2" max="2" width="14.42578125" style="1" customWidth="1"/>
    <col min="3" max="3" width="13.28515625" style="1" bestFit="1" customWidth="1"/>
    <col min="4" max="4" width="13.42578125" style="1" bestFit="1" customWidth="1"/>
    <col min="5" max="5" width="4.28515625" style="1" customWidth="1"/>
    <col min="6" max="6" width="50" style="1" bestFit="1" customWidth="1"/>
    <col min="7" max="7" width="14.28515625" style="1" bestFit="1" customWidth="1"/>
    <col min="8" max="8" width="13.140625" style="1" bestFit="1" customWidth="1"/>
    <col min="9" max="9" width="18.7109375" style="1" customWidth="1"/>
    <col min="10" max="16384" width="16" style="1"/>
  </cols>
  <sheetData>
    <row r="1" spans="1:10" ht="57" x14ac:dyDescent="0.25">
      <c r="F1" s="2" t="s">
        <v>0</v>
      </c>
      <c r="G1" s="3" t="s">
        <v>1</v>
      </c>
      <c r="H1" s="3" t="s">
        <v>2</v>
      </c>
      <c r="I1" s="4" t="s">
        <v>3</v>
      </c>
      <c r="J1" s="4" t="s">
        <v>4</v>
      </c>
    </row>
    <row r="2" spans="1:10" x14ac:dyDescent="0.25">
      <c r="A2" s="5" t="s">
        <v>31</v>
      </c>
      <c r="B2" s="5"/>
      <c r="C2" s="5"/>
      <c r="F2" s="6" t="s">
        <v>17</v>
      </c>
      <c r="G2" s="7">
        <v>67427.999999999971</v>
      </c>
      <c r="H2" s="8">
        <v>1727</v>
      </c>
      <c r="I2" s="9">
        <f>I3+I4+I5</f>
        <v>0</v>
      </c>
      <c r="J2" s="9">
        <f>I2*1.1</f>
        <v>0</v>
      </c>
    </row>
    <row r="3" spans="1:10" x14ac:dyDescent="0.25">
      <c r="B3" s="10" t="s">
        <v>43</v>
      </c>
      <c r="C3" s="10" t="s">
        <v>42</v>
      </c>
      <c r="F3" s="11" t="s">
        <v>18</v>
      </c>
      <c r="G3" s="12"/>
      <c r="H3" s="13">
        <v>3</v>
      </c>
      <c r="I3" s="14">
        <f>(H3*$B$4)</f>
        <v>0</v>
      </c>
      <c r="J3" s="14"/>
    </row>
    <row r="4" spans="1:10" x14ac:dyDescent="0.25">
      <c r="A4" s="10" t="s">
        <v>9</v>
      </c>
      <c r="B4" s="22"/>
      <c r="C4" s="15">
        <v>0</v>
      </c>
      <c r="F4" s="16" t="s">
        <v>15</v>
      </c>
      <c r="G4" s="12">
        <v>16350.799999999974</v>
      </c>
      <c r="H4" s="13">
        <v>700</v>
      </c>
      <c r="I4" s="14">
        <f>(G4*$C$5)</f>
        <v>0</v>
      </c>
      <c r="J4" s="14"/>
    </row>
    <row r="5" spans="1:10" x14ac:dyDescent="0.25">
      <c r="A5" s="10" t="s">
        <v>11</v>
      </c>
      <c r="B5" s="15">
        <v>0</v>
      </c>
      <c r="C5" s="22"/>
      <c r="F5" s="11" t="s">
        <v>16</v>
      </c>
      <c r="G5" s="12">
        <v>51077.200000000004</v>
      </c>
      <c r="H5" s="13">
        <v>1024</v>
      </c>
      <c r="I5" s="14">
        <f>(G5*$C$6)</f>
        <v>0</v>
      </c>
      <c r="J5" s="14"/>
    </row>
    <row r="6" spans="1:10" x14ac:dyDescent="0.25">
      <c r="A6" s="10" t="s">
        <v>13</v>
      </c>
      <c r="B6" s="15">
        <v>0</v>
      </c>
      <c r="C6" s="22"/>
    </row>
    <row r="37" spans="2:9" x14ac:dyDescent="0.25">
      <c r="G37" s="19"/>
      <c r="H37" s="19"/>
      <c r="I37" s="19"/>
    </row>
    <row r="40" spans="2:9" x14ac:dyDescent="0.25">
      <c r="F40" s="21"/>
    </row>
    <row r="42" spans="2:9" x14ac:dyDescent="0.25">
      <c r="C42" s="17"/>
    </row>
    <row r="43" spans="2:9" x14ac:dyDescent="0.25">
      <c r="C43" s="18"/>
    </row>
    <row r="44" spans="2:9" x14ac:dyDescent="0.25">
      <c r="C44" s="18"/>
    </row>
    <row r="46" spans="2:9" x14ac:dyDescent="0.25">
      <c r="B46" s="20"/>
    </row>
    <row r="47" spans="2:9" x14ac:dyDescent="0.25">
      <c r="B47" s="20"/>
    </row>
  </sheetData>
  <sheetProtection algorithmName="SHA-512" hashValue="kiT0NuD2MURGWXa2ASRBrexDON3+yuOutaSLBoDXdqscK9E9ihcTsvuT9uiUWPhyJG+JkuS/1ERqmLjvHOdVhQ==" saltValue="iUm7DeVQc3EjjF06zEQDWw==" spinCount="100000" sheet="1" objects="1" scenarios="1" selectLockedCells="1"/>
  <mergeCells count="1">
    <mergeCell ref="A2:C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148C6-4DD5-4654-8319-D0DEE37BD11F}">
  <dimension ref="A1:J47"/>
  <sheetViews>
    <sheetView workbookViewId="0">
      <selection activeCell="C6" sqref="C6"/>
    </sheetView>
  </sheetViews>
  <sheetFormatPr baseColWidth="10" defaultColWidth="16" defaultRowHeight="14.25" x14ac:dyDescent="0.25"/>
  <cols>
    <col min="1" max="1" width="42.140625" style="1" bestFit="1" customWidth="1"/>
    <col min="2" max="2" width="14.42578125" style="1" customWidth="1"/>
    <col min="3" max="3" width="13.28515625" style="1" bestFit="1" customWidth="1"/>
    <col min="4" max="4" width="13.42578125" style="1" bestFit="1" customWidth="1"/>
    <col min="5" max="5" width="4.28515625" style="1" customWidth="1"/>
    <col min="6" max="6" width="50" style="1" bestFit="1" customWidth="1"/>
    <col min="7" max="7" width="14.28515625" style="1" bestFit="1" customWidth="1"/>
    <col min="8" max="8" width="13.140625" style="1" bestFit="1" customWidth="1"/>
    <col min="9" max="9" width="18.7109375" style="1" customWidth="1"/>
    <col min="10" max="16384" width="16" style="1"/>
  </cols>
  <sheetData>
    <row r="1" spans="1:10" ht="57" x14ac:dyDescent="0.25">
      <c r="F1" s="2" t="s">
        <v>0</v>
      </c>
      <c r="G1" s="3" t="s">
        <v>1</v>
      </c>
      <c r="H1" s="3" t="s">
        <v>2</v>
      </c>
      <c r="I1" s="4" t="s">
        <v>3</v>
      </c>
      <c r="J1" s="4" t="s">
        <v>4</v>
      </c>
    </row>
    <row r="2" spans="1:10" x14ac:dyDescent="0.25">
      <c r="A2" s="5" t="s">
        <v>32</v>
      </c>
      <c r="B2" s="5"/>
      <c r="C2" s="5"/>
      <c r="F2" s="6" t="s">
        <v>19</v>
      </c>
      <c r="G2" s="7">
        <v>53887.18</v>
      </c>
      <c r="H2" s="8">
        <v>1320</v>
      </c>
      <c r="I2" s="9">
        <f>I3+I4</f>
        <v>0</v>
      </c>
      <c r="J2" s="9">
        <f>I2*1.1</f>
        <v>0</v>
      </c>
    </row>
    <row r="3" spans="1:10" x14ac:dyDescent="0.25">
      <c r="B3" s="10" t="s">
        <v>43</v>
      </c>
      <c r="C3" s="10" t="s">
        <v>42</v>
      </c>
      <c r="F3" s="16" t="s">
        <v>15</v>
      </c>
      <c r="G3" s="12">
        <v>10356</v>
      </c>
      <c r="H3" s="13">
        <v>456</v>
      </c>
      <c r="I3" s="14">
        <f>(G3*$C$5)</f>
        <v>0</v>
      </c>
      <c r="J3" s="14"/>
    </row>
    <row r="4" spans="1:10" x14ac:dyDescent="0.25">
      <c r="A4" s="10" t="s">
        <v>9</v>
      </c>
      <c r="B4" s="22"/>
      <c r="C4" s="15">
        <v>0</v>
      </c>
      <c r="F4" s="11" t="s">
        <v>16</v>
      </c>
      <c r="G4" s="12">
        <v>43531.18</v>
      </c>
      <c r="H4" s="13">
        <v>864</v>
      </c>
      <c r="I4" s="14">
        <f>(G4*$C$6)</f>
        <v>0</v>
      </c>
      <c r="J4" s="14"/>
    </row>
    <row r="5" spans="1:10" x14ac:dyDescent="0.25">
      <c r="A5" s="10" t="s">
        <v>11</v>
      </c>
      <c r="B5" s="15">
        <v>0</v>
      </c>
      <c r="C5" s="22"/>
    </row>
    <row r="6" spans="1:10" x14ac:dyDescent="0.25">
      <c r="A6" s="10" t="s">
        <v>13</v>
      </c>
      <c r="B6" s="15">
        <v>0</v>
      </c>
      <c r="C6" s="22"/>
      <c r="F6" s="21"/>
    </row>
    <row r="42" spans="2:3" x14ac:dyDescent="0.25">
      <c r="C42" s="17"/>
    </row>
    <row r="43" spans="2:3" x14ac:dyDescent="0.25">
      <c r="C43" s="18"/>
    </row>
    <row r="44" spans="2:3" x14ac:dyDescent="0.25">
      <c r="C44" s="18"/>
    </row>
    <row r="46" spans="2:3" x14ac:dyDescent="0.25">
      <c r="B46" s="20"/>
    </row>
    <row r="47" spans="2:3" x14ac:dyDescent="0.25">
      <c r="B47" s="20"/>
    </row>
  </sheetData>
  <sheetProtection algorithmName="SHA-512" hashValue="b7rgMmGmp1oQpCz5D/jcYbL3mM5R1V0MzJLHQTHj4BPMBMERq5FVo1u0EVbMJ8zBHquFJooL4jTxQti1W46Igw==" saltValue="a9P2+VmoQD4fR69yV/LUTQ==" spinCount="100000" sheet="1" objects="1" scenarios="1" selectLockedCells="1"/>
  <mergeCells count="1">
    <mergeCell ref="A2:C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90738-D61E-4BE9-A8A0-78AFD1C04B79}">
  <dimension ref="A1:J47"/>
  <sheetViews>
    <sheetView workbookViewId="0">
      <selection activeCell="B4" sqref="B4"/>
    </sheetView>
  </sheetViews>
  <sheetFormatPr baseColWidth="10" defaultColWidth="16" defaultRowHeight="14.25" x14ac:dyDescent="0.25"/>
  <cols>
    <col min="1" max="1" width="42.140625" style="1" bestFit="1" customWidth="1"/>
    <col min="2" max="2" width="14.42578125" style="1" customWidth="1"/>
    <col min="3" max="3" width="13.28515625" style="1" bestFit="1" customWidth="1"/>
    <col min="4" max="4" width="13.42578125" style="1" bestFit="1" customWidth="1"/>
    <col min="5" max="5" width="4.28515625" style="1" customWidth="1"/>
    <col min="6" max="6" width="50" style="1" bestFit="1" customWidth="1"/>
    <col min="7" max="7" width="14.28515625" style="1" bestFit="1" customWidth="1"/>
    <col min="8" max="8" width="13.140625" style="1" bestFit="1" customWidth="1"/>
    <col min="9" max="9" width="18.7109375" style="1" customWidth="1"/>
    <col min="10" max="16384" width="16" style="1"/>
  </cols>
  <sheetData>
    <row r="1" spans="1:10" ht="57" x14ac:dyDescent="0.25">
      <c r="F1" s="2" t="s">
        <v>0</v>
      </c>
      <c r="G1" s="3" t="s">
        <v>1</v>
      </c>
      <c r="H1" s="3" t="s">
        <v>2</v>
      </c>
      <c r="I1" s="4" t="s">
        <v>3</v>
      </c>
      <c r="J1" s="4" t="s">
        <v>4</v>
      </c>
    </row>
    <row r="2" spans="1:10" x14ac:dyDescent="0.25">
      <c r="A2" s="5" t="s">
        <v>33</v>
      </c>
      <c r="B2" s="5"/>
      <c r="C2" s="5"/>
      <c r="F2" s="6" t="s">
        <v>20</v>
      </c>
      <c r="G2" s="7">
        <v>35450.999999999993</v>
      </c>
      <c r="H2" s="8">
        <v>534</v>
      </c>
      <c r="I2" s="9">
        <f>I3+I4</f>
        <v>0</v>
      </c>
      <c r="J2" s="9">
        <f>I2*1.1</f>
        <v>0</v>
      </c>
    </row>
    <row r="3" spans="1:10" x14ac:dyDescent="0.25">
      <c r="B3" s="10" t="s">
        <v>43</v>
      </c>
      <c r="C3" s="10" t="s">
        <v>42</v>
      </c>
      <c r="F3" s="16" t="s">
        <v>15</v>
      </c>
      <c r="G3" s="12">
        <v>489.59999999999991</v>
      </c>
      <c r="H3" s="13">
        <v>18</v>
      </c>
      <c r="I3" s="14">
        <f>(G3*$C$5)</f>
        <v>0</v>
      </c>
      <c r="J3" s="14"/>
    </row>
    <row r="4" spans="1:10" x14ac:dyDescent="0.25">
      <c r="A4" s="10" t="s">
        <v>9</v>
      </c>
      <c r="B4" s="22"/>
      <c r="C4" s="15">
        <v>0</v>
      </c>
      <c r="F4" s="11" t="s">
        <v>16</v>
      </c>
      <c r="G4" s="12">
        <v>34961.399999999994</v>
      </c>
      <c r="H4" s="13">
        <v>516</v>
      </c>
      <c r="I4" s="14">
        <f>(G4*$C$6)</f>
        <v>0</v>
      </c>
      <c r="J4" s="14"/>
    </row>
    <row r="5" spans="1:10" x14ac:dyDescent="0.25">
      <c r="A5" s="10" t="s">
        <v>11</v>
      </c>
      <c r="B5" s="15">
        <v>0</v>
      </c>
      <c r="C5" s="22"/>
      <c r="G5" s="19"/>
      <c r="H5" s="19"/>
      <c r="I5" s="19"/>
    </row>
    <row r="6" spans="1:10" x14ac:dyDescent="0.25">
      <c r="A6" s="10" t="s">
        <v>13</v>
      </c>
      <c r="B6" s="15">
        <v>0</v>
      </c>
      <c r="C6" s="22"/>
    </row>
    <row r="8" spans="1:10" x14ac:dyDescent="0.25">
      <c r="F8" s="21"/>
    </row>
    <row r="42" spans="2:3" x14ac:dyDescent="0.25">
      <c r="C42" s="17"/>
    </row>
    <row r="43" spans="2:3" x14ac:dyDescent="0.25">
      <c r="C43" s="18"/>
    </row>
    <row r="44" spans="2:3" x14ac:dyDescent="0.25">
      <c r="C44" s="18"/>
    </row>
    <row r="46" spans="2:3" x14ac:dyDescent="0.25">
      <c r="B46" s="20"/>
    </row>
    <row r="47" spans="2:3" x14ac:dyDescent="0.25">
      <c r="B47" s="20"/>
    </row>
  </sheetData>
  <sheetProtection algorithmName="SHA-512" hashValue="zNlG7NukSbK20SagdO+IS5hloU8ItHglMxjzNmHCjWi1tLrLMkU/1mKqeC7U8dEZCCMF4V33UGaO9NcyeFrWHw==" saltValue="NrHTOBQ3u2BK4qxLZvk41Q==" spinCount="100000" sheet="1" objects="1" scenarios="1" selectLockedCells="1"/>
  <mergeCells count="1">
    <mergeCell ref="A2:C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A836A-BF5C-4AE0-81F8-179BFAF9492D}">
  <dimension ref="A1:J47"/>
  <sheetViews>
    <sheetView workbookViewId="0">
      <selection activeCell="B4" sqref="B4"/>
    </sheetView>
  </sheetViews>
  <sheetFormatPr baseColWidth="10" defaultColWidth="16" defaultRowHeight="14.25" x14ac:dyDescent="0.25"/>
  <cols>
    <col min="1" max="1" width="42.140625" style="1" bestFit="1" customWidth="1"/>
    <col min="2" max="2" width="14.42578125" style="1" customWidth="1"/>
    <col min="3" max="3" width="13.28515625" style="1" bestFit="1" customWidth="1"/>
    <col min="4" max="4" width="13.42578125" style="1" bestFit="1" customWidth="1"/>
    <col min="5" max="5" width="4.28515625" style="1" customWidth="1"/>
    <col min="6" max="6" width="50" style="1" bestFit="1" customWidth="1"/>
    <col min="7" max="7" width="14.28515625" style="1" bestFit="1" customWidth="1"/>
    <col min="8" max="8" width="13.140625" style="1" bestFit="1" customWidth="1"/>
    <col min="9" max="9" width="18.7109375" style="1" customWidth="1"/>
    <col min="10" max="16384" width="16" style="1"/>
  </cols>
  <sheetData>
    <row r="1" spans="1:10" ht="57" x14ac:dyDescent="0.25">
      <c r="F1" s="2" t="s">
        <v>0</v>
      </c>
      <c r="G1" s="3" t="s">
        <v>1</v>
      </c>
      <c r="H1" s="3" t="s">
        <v>2</v>
      </c>
      <c r="I1" s="4" t="s">
        <v>3</v>
      </c>
      <c r="J1" s="4" t="s">
        <v>4</v>
      </c>
    </row>
    <row r="2" spans="1:10" x14ac:dyDescent="0.25">
      <c r="A2" s="5" t="s">
        <v>34</v>
      </c>
      <c r="B2" s="5"/>
      <c r="C2" s="5"/>
      <c r="F2" s="6" t="s">
        <v>21</v>
      </c>
      <c r="G2" s="7">
        <v>30390.200000000012</v>
      </c>
      <c r="H2" s="8">
        <v>822</v>
      </c>
      <c r="I2" s="9">
        <f>I3+I4</f>
        <v>0</v>
      </c>
      <c r="J2" s="9">
        <f>I2*1.1</f>
        <v>0</v>
      </c>
    </row>
    <row r="3" spans="1:10" x14ac:dyDescent="0.25">
      <c r="B3" s="10" t="s">
        <v>43</v>
      </c>
      <c r="C3" s="10" t="s">
        <v>42</v>
      </c>
      <c r="F3" s="16" t="s">
        <v>15</v>
      </c>
      <c r="G3" s="12">
        <v>11999.800000000019</v>
      </c>
      <c r="H3" s="13">
        <v>572</v>
      </c>
      <c r="I3" s="14">
        <f>(G3*$C$5)</f>
        <v>0</v>
      </c>
      <c r="J3" s="14"/>
    </row>
    <row r="4" spans="1:10" x14ac:dyDescent="0.25">
      <c r="A4" s="10" t="s">
        <v>9</v>
      </c>
      <c r="B4" s="22"/>
      <c r="C4" s="15">
        <v>0</v>
      </c>
      <c r="F4" s="11" t="s">
        <v>16</v>
      </c>
      <c r="G4" s="12">
        <v>18390.399999999994</v>
      </c>
      <c r="H4" s="13">
        <v>250</v>
      </c>
      <c r="I4" s="14">
        <f>(G4*$C$6)</f>
        <v>0</v>
      </c>
      <c r="J4" s="14"/>
    </row>
    <row r="5" spans="1:10" x14ac:dyDescent="0.25">
      <c r="A5" s="10" t="s">
        <v>11</v>
      </c>
      <c r="B5" s="15">
        <v>0</v>
      </c>
      <c r="C5" s="22"/>
    </row>
    <row r="6" spans="1:10" x14ac:dyDescent="0.25">
      <c r="A6" s="10" t="s">
        <v>13</v>
      </c>
      <c r="B6" s="15">
        <v>0</v>
      </c>
      <c r="C6" s="22"/>
    </row>
    <row r="7" spans="1:10" x14ac:dyDescent="0.25">
      <c r="G7" s="19"/>
      <c r="H7" s="19"/>
      <c r="I7" s="19"/>
    </row>
    <row r="10" spans="1:10" x14ac:dyDescent="0.25">
      <c r="F10" s="21"/>
    </row>
    <row r="42" spans="2:3" x14ac:dyDescent="0.25">
      <c r="C42" s="17"/>
    </row>
    <row r="43" spans="2:3" x14ac:dyDescent="0.25">
      <c r="C43" s="18"/>
    </row>
    <row r="44" spans="2:3" x14ac:dyDescent="0.25">
      <c r="C44" s="18"/>
    </row>
    <row r="46" spans="2:3" x14ac:dyDescent="0.25">
      <c r="B46" s="20"/>
    </row>
    <row r="47" spans="2:3" x14ac:dyDescent="0.25">
      <c r="B47" s="20"/>
    </row>
  </sheetData>
  <sheetProtection algorithmName="SHA-512" hashValue="O2bs4bcgkcpw5lTyJMwN/0ppDsBTNurH/hRvW5m6Uciz3ow5y/zXW+r9z76cpimOPN1YgarUIsRZWNDXLtzq+g==" saltValue="cWEk3WXPkj3IXceHzZpQ4g==" spinCount="100000" sheet="1" objects="1" scenarios="1" selectLockedCells="1"/>
  <mergeCells count="1">
    <mergeCell ref="A2:C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D8C80-E613-44E0-91E3-7C0ECAF05D67}">
  <dimension ref="A1:J47"/>
  <sheetViews>
    <sheetView workbookViewId="0">
      <selection activeCell="B4" sqref="B4"/>
    </sheetView>
  </sheetViews>
  <sheetFormatPr baseColWidth="10" defaultColWidth="16" defaultRowHeight="14.25" x14ac:dyDescent="0.25"/>
  <cols>
    <col min="1" max="1" width="42.140625" style="1" bestFit="1" customWidth="1"/>
    <col min="2" max="2" width="14.42578125" style="1" customWidth="1"/>
    <col min="3" max="3" width="13.28515625" style="1" bestFit="1" customWidth="1"/>
    <col min="4" max="4" width="13.42578125" style="1" bestFit="1" customWidth="1"/>
    <col min="5" max="5" width="4.28515625" style="1" customWidth="1"/>
    <col min="6" max="6" width="50" style="1" bestFit="1" customWidth="1"/>
    <col min="7" max="7" width="14.28515625" style="1" bestFit="1" customWidth="1"/>
    <col min="8" max="8" width="13.140625" style="1" bestFit="1" customWidth="1"/>
    <col min="9" max="9" width="18.7109375" style="1" customWidth="1"/>
    <col min="10" max="16384" width="16" style="1"/>
  </cols>
  <sheetData>
    <row r="1" spans="1:10" ht="57" x14ac:dyDescent="0.25">
      <c r="F1" s="2" t="s">
        <v>0</v>
      </c>
      <c r="G1" s="3" t="s">
        <v>1</v>
      </c>
      <c r="H1" s="3" t="s">
        <v>2</v>
      </c>
      <c r="I1" s="4" t="s">
        <v>3</v>
      </c>
      <c r="J1" s="4" t="s">
        <v>4</v>
      </c>
    </row>
    <row r="2" spans="1:10" x14ac:dyDescent="0.25">
      <c r="A2" s="5" t="s">
        <v>35</v>
      </c>
      <c r="B2" s="5"/>
      <c r="C2" s="5"/>
      <c r="F2" s="6" t="s">
        <v>22</v>
      </c>
      <c r="G2" s="7">
        <v>25584.400000000001</v>
      </c>
      <c r="H2" s="8">
        <v>290</v>
      </c>
      <c r="I2" s="9">
        <f>I3</f>
        <v>0</v>
      </c>
      <c r="J2" s="9">
        <f>I2*1.1</f>
        <v>0</v>
      </c>
    </row>
    <row r="3" spans="1:10" x14ac:dyDescent="0.25">
      <c r="B3" s="10" t="s">
        <v>43</v>
      </c>
      <c r="C3" s="10" t="s">
        <v>42</v>
      </c>
      <c r="F3" s="11" t="s">
        <v>16</v>
      </c>
      <c r="G3" s="12">
        <v>25584.400000000001</v>
      </c>
      <c r="H3" s="13">
        <v>290</v>
      </c>
      <c r="I3" s="14">
        <f>(G3*$C$6)</f>
        <v>0</v>
      </c>
      <c r="J3" s="14"/>
    </row>
    <row r="4" spans="1:10" x14ac:dyDescent="0.25">
      <c r="A4" s="10" t="s">
        <v>9</v>
      </c>
      <c r="B4" s="22"/>
      <c r="C4" s="15">
        <v>0</v>
      </c>
    </row>
    <row r="5" spans="1:10" x14ac:dyDescent="0.25">
      <c r="A5" s="10" t="s">
        <v>11</v>
      </c>
      <c r="B5" s="15">
        <v>0</v>
      </c>
      <c r="C5" s="22"/>
    </row>
    <row r="6" spans="1:10" x14ac:dyDescent="0.25">
      <c r="A6" s="10" t="s">
        <v>13</v>
      </c>
      <c r="B6" s="15">
        <v>0</v>
      </c>
      <c r="C6" s="22"/>
    </row>
    <row r="24" spans="6:9" x14ac:dyDescent="0.25">
      <c r="G24" s="19"/>
      <c r="H24" s="19"/>
      <c r="I24" s="19"/>
    </row>
    <row r="27" spans="6:9" x14ac:dyDescent="0.25">
      <c r="F27" s="21"/>
    </row>
    <row r="42" spans="2:3" x14ac:dyDescent="0.25">
      <c r="C42" s="17"/>
    </row>
    <row r="43" spans="2:3" x14ac:dyDescent="0.25">
      <c r="C43" s="18"/>
    </row>
    <row r="44" spans="2:3" x14ac:dyDescent="0.25">
      <c r="C44" s="18"/>
    </row>
    <row r="46" spans="2:3" x14ac:dyDescent="0.25">
      <c r="B46" s="20"/>
    </row>
    <row r="47" spans="2:3" x14ac:dyDescent="0.25">
      <c r="B47" s="20"/>
    </row>
  </sheetData>
  <sheetProtection algorithmName="SHA-512" hashValue="4MSGuM6xQ2dptw41qlV7ZXZn4FxKGsQUrvWYqqmk/UmRATmK5tZOP4qYI6Wk4MTOw4EdvQbMerAdoniVC5ctFg==" saltValue="Hp8vK4MpORgYIethhbx3dw==" spinCount="100000" sheet="1" objects="1" scenarios="1" selectLockedCells="1"/>
  <mergeCells count="1">
    <mergeCell ref="A2:C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401BD-75EE-4358-A3A1-B8FB01A26F6A}">
  <dimension ref="A1:J47"/>
  <sheetViews>
    <sheetView workbookViewId="0">
      <selection activeCell="B4" sqref="B4"/>
    </sheetView>
  </sheetViews>
  <sheetFormatPr baseColWidth="10" defaultColWidth="16" defaultRowHeight="14.25" x14ac:dyDescent="0.25"/>
  <cols>
    <col min="1" max="1" width="42.140625" style="1" bestFit="1" customWidth="1"/>
    <col min="2" max="2" width="14.42578125" style="1" customWidth="1"/>
    <col min="3" max="3" width="13.28515625" style="1" bestFit="1" customWidth="1"/>
    <col min="4" max="4" width="13.42578125" style="1" bestFit="1" customWidth="1"/>
    <col min="5" max="5" width="4.28515625" style="1" customWidth="1"/>
    <col min="6" max="6" width="50" style="1" bestFit="1" customWidth="1"/>
    <col min="7" max="7" width="14.28515625" style="1" bestFit="1" customWidth="1"/>
    <col min="8" max="8" width="13.140625" style="1" bestFit="1" customWidth="1"/>
    <col min="9" max="9" width="18.7109375" style="1" customWidth="1"/>
    <col min="10" max="16384" width="16" style="1"/>
  </cols>
  <sheetData>
    <row r="1" spans="1:10" ht="57" x14ac:dyDescent="0.25">
      <c r="F1" s="2" t="s">
        <v>0</v>
      </c>
      <c r="G1" s="3" t="s">
        <v>1</v>
      </c>
      <c r="H1" s="3" t="s">
        <v>2</v>
      </c>
      <c r="I1" s="4" t="s">
        <v>3</v>
      </c>
      <c r="J1" s="4" t="s">
        <v>4</v>
      </c>
    </row>
    <row r="2" spans="1:10" x14ac:dyDescent="0.25">
      <c r="A2" s="5" t="s">
        <v>36</v>
      </c>
      <c r="B2" s="5"/>
      <c r="C2" s="5"/>
      <c r="F2" s="6" t="s">
        <v>23</v>
      </c>
      <c r="G2" s="7">
        <v>25337.59999999998</v>
      </c>
      <c r="H2" s="8">
        <v>452</v>
      </c>
      <c r="I2" s="9">
        <f>I3+I4</f>
        <v>0</v>
      </c>
      <c r="J2" s="9">
        <f>I2*1.1</f>
        <v>0</v>
      </c>
    </row>
    <row r="3" spans="1:10" x14ac:dyDescent="0.25">
      <c r="B3" s="10" t="s">
        <v>43</v>
      </c>
      <c r="C3" s="10" t="s">
        <v>42</v>
      </c>
      <c r="F3" s="16" t="s">
        <v>15</v>
      </c>
      <c r="G3" s="12">
        <v>396.80000000000007</v>
      </c>
      <c r="H3" s="13">
        <v>16</v>
      </c>
      <c r="I3" s="14">
        <f>(G3*$C$5)</f>
        <v>0</v>
      </c>
      <c r="J3" s="14"/>
    </row>
    <row r="4" spans="1:10" x14ac:dyDescent="0.25">
      <c r="A4" s="10" t="s">
        <v>9</v>
      </c>
      <c r="B4" s="22"/>
      <c r="C4" s="15">
        <v>0</v>
      </c>
      <c r="F4" s="11" t="s">
        <v>16</v>
      </c>
      <c r="G4" s="12">
        <v>24940.799999999981</v>
      </c>
      <c r="H4" s="13">
        <v>436</v>
      </c>
      <c r="I4" s="14">
        <f>(G4*$C$6)</f>
        <v>0</v>
      </c>
      <c r="J4" s="14"/>
    </row>
    <row r="5" spans="1:10" x14ac:dyDescent="0.25">
      <c r="A5" s="10" t="s">
        <v>11</v>
      </c>
      <c r="B5" s="15">
        <v>0</v>
      </c>
      <c r="C5" s="22"/>
      <c r="G5" s="19"/>
      <c r="H5" s="19"/>
      <c r="I5" s="19"/>
    </row>
    <row r="6" spans="1:10" x14ac:dyDescent="0.25">
      <c r="A6" s="10" t="s">
        <v>13</v>
      </c>
      <c r="B6" s="15">
        <v>0</v>
      </c>
      <c r="C6" s="22"/>
    </row>
    <row r="8" spans="1:10" x14ac:dyDescent="0.25">
      <c r="F8" s="21"/>
    </row>
    <row r="42" spans="2:3" x14ac:dyDescent="0.25">
      <c r="C42" s="17"/>
    </row>
    <row r="43" spans="2:3" x14ac:dyDescent="0.25">
      <c r="C43" s="18"/>
    </row>
    <row r="44" spans="2:3" x14ac:dyDescent="0.25">
      <c r="C44" s="18"/>
    </row>
    <row r="46" spans="2:3" x14ac:dyDescent="0.25">
      <c r="B46" s="20"/>
    </row>
    <row r="47" spans="2:3" x14ac:dyDescent="0.25">
      <c r="B47" s="20"/>
    </row>
  </sheetData>
  <sheetProtection algorithmName="SHA-512" hashValue="ktxHEaksxjrqkLZ5b+6zh0iyHvWAP5b/DFihG5fc/c6e1WFBvVQuzYMjSbqgUeGEMKKFLPntonJ5JDYj73vKNg==" saltValue="g+jLS18tdl92IQ07JN1fEw==" spinCount="100000" sheet="1" objects="1" scenarios="1" selectLockedCells="1"/>
  <mergeCells count="1">
    <mergeCell ref="A2:C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B09DE-C719-46EC-875A-EA8A9B10BD50}">
  <dimension ref="A1:J47"/>
  <sheetViews>
    <sheetView workbookViewId="0">
      <selection activeCell="C6" sqref="C6"/>
    </sheetView>
  </sheetViews>
  <sheetFormatPr baseColWidth="10" defaultColWidth="16" defaultRowHeight="14.25" x14ac:dyDescent="0.25"/>
  <cols>
    <col min="1" max="1" width="42.140625" style="1" bestFit="1" customWidth="1"/>
    <col min="2" max="2" width="14.42578125" style="1" customWidth="1"/>
    <col min="3" max="3" width="13.28515625" style="1" bestFit="1" customWidth="1"/>
    <col min="4" max="4" width="13.42578125" style="1" bestFit="1" customWidth="1"/>
    <col min="5" max="5" width="4.28515625" style="1" customWidth="1"/>
    <col min="6" max="6" width="50" style="1" bestFit="1" customWidth="1"/>
    <col min="7" max="7" width="14.28515625" style="1" bestFit="1" customWidth="1"/>
    <col min="8" max="8" width="13.140625" style="1" bestFit="1" customWidth="1"/>
    <col min="9" max="9" width="18.7109375" style="1" customWidth="1"/>
    <col min="10" max="16384" width="16" style="1"/>
  </cols>
  <sheetData>
    <row r="1" spans="1:10" ht="57" x14ac:dyDescent="0.25">
      <c r="F1" s="2" t="s">
        <v>0</v>
      </c>
      <c r="G1" s="3" t="s">
        <v>1</v>
      </c>
      <c r="H1" s="3" t="s">
        <v>2</v>
      </c>
      <c r="I1" s="4" t="s">
        <v>3</v>
      </c>
      <c r="J1" s="4" t="s">
        <v>4</v>
      </c>
    </row>
    <row r="2" spans="1:10" x14ac:dyDescent="0.25">
      <c r="A2" s="5" t="s">
        <v>37</v>
      </c>
      <c r="B2" s="5"/>
      <c r="C2" s="5"/>
      <c r="F2" s="6" t="s">
        <v>24</v>
      </c>
      <c r="G2" s="7">
        <v>22621.800000000021</v>
      </c>
      <c r="H2" s="8">
        <v>562</v>
      </c>
      <c r="I2" s="9">
        <f>I3+I4+I5</f>
        <v>0</v>
      </c>
      <c r="J2" s="9">
        <f>I2*1.1</f>
        <v>0</v>
      </c>
    </row>
    <row r="3" spans="1:10" x14ac:dyDescent="0.25">
      <c r="B3" s="10" t="s">
        <v>43</v>
      </c>
      <c r="C3" s="10" t="s">
        <v>42</v>
      </c>
      <c r="F3" s="11" t="s">
        <v>18</v>
      </c>
      <c r="G3" s="12"/>
      <c r="H3" s="13">
        <v>24</v>
      </c>
      <c r="I3" s="14">
        <f>(H3*$B$4)</f>
        <v>0</v>
      </c>
      <c r="J3" s="14"/>
    </row>
    <row r="4" spans="1:10" x14ac:dyDescent="0.25">
      <c r="A4" s="10" t="s">
        <v>9</v>
      </c>
      <c r="B4" s="22"/>
      <c r="C4" s="15">
        <v>0</v>
      </c>
      <c r="F4" s="16" t="s">
        <v>15</v>
      </c>
      <c r="G4" s="12">
        <v>4718.7999999999993</v>
      </c>
      <c r="H4" s="13">
        <v>192</v>
      </c>
      <c r="I4" s="14">
        <f>(G4*$C$5)</f>
        <v>0</v>
      </c>
      <c r="J4" s="14"/>
    </row>
    <row r="5" spans="1:10" x14ac:dyDescent="0.25">
      <c r="A5" s="10" t="s">
        <v>11</v>
      </c>
      <c r="B5" s="15">
        <v>0</v>
      </c>
      <c r="C5" s="22"/>
      <c r="F5" s="11" t="s">
        <v>16</v>
      </c>
      <c r="G5" s="12">
        <v>17903.000000000022</v>
      </c>
      <c r="H5" s="13">
        <v>346</v>
      </c>
      <c r="I5" s="14">
        <f>(G5*$C$6)</f>
        <v>0</v>
      </c>
      <c r="J5" s="14"/>
    </row>
    <row r="6" spans="1:10" x14ac:dyDescent="0.25">
      <c r="A6" s="10" t="s">
        <v>13</v>
      </c>
      <c r="B6" s="15">
        <v>0</v>
      </c>
      <c r="C6" s="22"/>
    </row>
    <row r="8" spans="1:10" x14ac:dyDescent="0.25">
      <c r="G8" s="19"/>
      <c r="H8" s="19"/>
      <c r="I8" s="19"/>
    </row>
    <row r="11" spans="1:10" x14ac:dyDescent="0.25">
      <c r="F11" s="21"/>
    </row>
    <row r="42" spans="2:3" x14ac:dyDescent="0.25">
      <c r="C42" s="17"/>
    </row>
    <row r="43" spans="2:3" x14ac:dyDescent="0.25">
      <c r="C43" s="18"/>
    </row>
    <row r="44" spans="2:3" x14ac:dyDescent="0.25">
      <c r="C44" s="18"/>
    </row>
    <row r="46" spans="2:3" x14ac:dyDescent="0.25">
      <c r="B46" s="20"/>
    </row>
    <row r="47" spans="2:3" x14ac:dyDescent="0.25">
      <c r="B47" s="20"/>
    </row>
  </sheetData>
  <sheetProtection algorithmName="SHA-512" hashValue="3dM/n5a5eE7k5AuvsF3FD6QxF3F08ymevcT6FhIOgY6V5TWGP7L2kV+0wrv0xGApPUn2nCrOjWvdZq1LcsLtfA==" saltValue="A9WrGmHjPbWzNItl+3QEAQ==" spinCount="100000" sheet="1" objects="1" scenarios="1" selectLockedCells="1"/>
  <mergeCells count="1">
    <mergeCell ref="A2:C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AAEAD-505D-4900-9DFF-B766930D116B}">
  <dimension ref="A1:J47"/>
  <sheetViews>
    <sheetView workbookViewId="0">
      <selection activeCell="C6" activeCellId="2" sqref="B4 C5 C6"/>
    </sheetView>
  </sheetViews>
  <sheetFormatPr baseColWidth="10" defaultColWidth="16" defaultRowHeight="14.25" x14ac:dyDescent="0.25"/>
  <cols>
    <col min="1" max="1" width="42.140625" style="1" bestFit="1" customWidth="1"/>
    <col min="2" max="2" width="14.42578125" style="1" customWidth="1"/>
    <col min="3" max="3" width="13.28515625" style="1" bestFit="1" customWidth="1"/>
    <col min="4" max="4" width="13.42578125" style="1" bestFit="1" customWidth="1"/>
    <col min="5" max="5" width="4.28515625" style="1" customWidth="1"/>
    <col min="6" max="6" width="50" style="1" bestFit="1" customWidth="1"/>
    <col min="7" max="7" width="14.28515625" style="1" bestFit="1" customWidth="1"/>
    <col min="8" max="8" width="13.140625" style="1" bestFit="1" customWidth="1"/>
    <col min="9" max="9" width="18.7109375" style="1" customWidth="1"/>
    <col min="10" max="16384" width="16" style="1"/>
  </cols>
  <sheetData>
    <row r="1" spans="1:10" ht="57" x14ac:dyDescent="0.25">
      <c r="F1" s="2" t="s">
        <v>0</v>
      </c>
      <c r="G1" s="3" t="s">
        <v>1</v>
      </c>
      <c r="H1" s="3" t="s">
        <v>2</v>
      </c>
      <c r="I1" s="4" t="s">
        <v>3</v>
      </c>
      <c r="J1" s="4" t="s">
        <v>4</v>
      </c>
    </row>
    <row r="2" spans="1:10" x14ac:dyDescent="0.25">
      <c r="A2" s="5" t="s">
        <v>38</v>
      </c>
      <c r="B2" s="5"/>
      <c r="C2" s="5"/>
      <c r="F2" s="6" t="s">
        <v>25</v>
      </c>
      <c r="G2" s="7">
        <v>28220.200000000004</v>
      </c>
      <c r="H2" s="8">
        <v>576</v>
      </c>
      <c r="I2" s="9">
        <f>I3+I4</f>
        <v>0</v>
      </c>
      <c r="J2" s="9">
        <f>I2*1.1</f>
        <v>0</v>
      </c>
    </row>
    <row r="3" spans="1:10" x14ac:dyDescent="0.25">
      <c r="B3" s="10" t="s">
        <v>43</v>
      </c>
      <c r="C3" s="10" t="s">
        <v>42</v>
      </c>
      <c r="F3" s="16" t="s">
        <v>15</v>
      </c>
      <c r="G3" s="12">
        <v>6369.8</v>
      </c>
      <c r="H3" s="13">
        <v>292</v>
      </c>
      <c r="I3" s="14">
        <f>(G3*$C$5)</f>
        <v>0</v>
      </c>
      <c r="J3" s="14"/>
    </row>
    <row r="4" spans="1:10" x14ac:dyDescent="0.25">
      <c r="A4" s="10" t="s">
        <v>9</v>
      </c>
      <c r="B4" s="22"/>
      <c r="C4" s="15">
        <v>0</v>
      </c>
      <c r="F4" s="11" t="s">
        <v>16</v>
      </c>
      <c r="G4" s="12">
        <v>21850.400000000005</v>
      </c>
      <c r="H4" s="13">
        <v>284</v>
      </c>
      <c r="I4" s="14">
        <f>(G4*$C$6)</f>
        <v>0</v>
      </c>
      <c r="J4" s="14"/>
    </row>
    <row r="5" spans="1:10" x14ac:dyDescent="0.25">
      <c r="A5" s="10" t="s">
        <v>11</v>
      </c>
      <c r="B5" s="15">
        <v>0</v>
      </c>
      <c r="C5" s="22"/>
    </row>
    <row r="6" spans="1:10" x14ac:dyDescent="0.25">
      <c r="A6" s="10" t="s">
        <v>13</v>
      </c>
      <c r="B6" s="15">
        <v>0</v>
      </c>
      <c r="C6" s="22"/>
    </row>
    <row r="7" spans="1:10" x14ac:dyDescent="0.25">
      <c r="G7" s="19"/>
      <c r="H7" s="19"/>
      <c r="I7" s="19"/>
    </row>
    <row r="10" spans="1:10" x14ac:dyDescent="0.25">
      <c r="F10" s="21"/>
    </row>
    <row r="42" spans="2:3" x14ac:dyDescent="0.25">
      <c r="C42" s="17"/>
    </row>
    <row r="43" spans="2:3" x14ac:dyDescent="0.25">
      <c r="C43" s="18"/>
    </row>
    <row r="44" spans="2:3" x14ac:dyDescent="0.25">
      <c r="C44" s="18"/>
    </row>
    <row r="46" spans="2:3" x14ac:dyDescent="0.25">
      <c r="B46" s="20"/>
    </row>
    <row r="47" spans="2:3" x14ac:dyDescent="0.25">
      <c r="B47" s="20"/>
    </row>
  </sheetData>
  <sheetProtection algorithmName="SHA-512" hashValue="MMcw2BW8AAJ+on+Dsd2O/NnBuxdvSC5P0mAuZzR3R7BeEy7/FfLPU3vX5K8XES8BwNeT6ek9JL/y9la+sGYPkg==" saltValue="8kKBL+Y5LrrV8g02vYl2Mg==" spinCount="100000" sheet="1" objects="1" scenarios="1" selectLockedCells="1"/>
  <mergeCells count="1">
    <mergeCell ref="A2:C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A7EFD-1967-4E33-8B34-1B3BF514C09A}">
  <dimension ref="A1:J47"/>
  <sheetViews>
    <sheetView workbookViewId="0">
      <selection activeCell="B4" sqref="B4"/>
    </sheetView>
  </sheetViews>
  <sheetFormatPr baseColWidth="10" defaultColWidth="16" defaultRowHeight="14.25" x14ac:dyDescent="0.25"/>
  <cols>
    <col min="1" max="1" width="42.140625" style="1" bestFit="1" customWidth="1"/>
    <col min="2" max="2" width="14.42578125" style="1" customWidth="1"/>
    <col min="3" max="3" width="13.28515625" style="1" bestFit="1" customWidth="1"/>
    <col min="4" max="4" width="13.42578125" style="1" bestFit="1" customWidth="1"/>
    <col min="5" max="5" width="4.28515625" style="1" customWidth="1"/>
    <col min="6" max="6" width="50" style="1" bestFit="1" customWidth="1"/>
    <col min="7" max="7" width="14.28515625" style="1" bestFit="1" customWidth="1"/>
    <col min="8" max="8" width="13.140625" style="1" bestFit="1" customWidth="1"/>
    <col min="9" max="9" width="18.7109375" style="1" customWidth="1"/>
    <col min="10" max="16384" width="16" style="1"/>
  </cols>
  <sheetData>
    <row r="1" spans="1:10" ht="57" x14ac:dyDescent="0.25">
      <c r="F1" s="2" t="s">
        <v>0</v>
      </c>
      <c r="G1" s="3" t="s">
        <v>1</v>
      </c>
      <c r="H1" s="3" t="s">
        <v>2</v>
      </c>
      <c r="I1" s="4" t="s">
        <v>3</v>
      </c>
      <c r="J1" s="4" t="s">
        <v>4</v>
      </c>
    </row>
    <row r="2" spans="1:10" x14ac:dyDescent="0.25">
      <c r="A2" s="5" t="s">
        <v>39</v>
      </c>
      <c r="B2" s="5"/>
      <c r="C2" s="5"/>
      <c r="F2" s="6" t="s">
        <v>26</v>
      </c>
      <c r="G2" s="7"/>
      <c r="H2" s="8">
        <v>1201</v>
      </c>
      <c r="I2" s="9">
        <f>I3</f>
        <v>0</v>
      </c>
      <c r="J2" s="9">
        <f>I2*1.1</f>
        <v>0</v>
      </c>
    </row>
    <row r="3" spans="1:10" x14ac:dyDescent="0.25">
      <c r="B3" s="10" t="s">
        <v>43</v>
      </c>
      <c r="C3" s="10" t="s">
        <v>42</v>
      </c>
      <c r="F3" s="11" t="s">
        <v>18</v>
      </c>
      <c r="G3" s="12"/>
      <c r="H3" s="13">
        <v>1201</v>
      </c>
      <c r="I3" s="14">
        <f>(H3*$B$4)</f>
        <v>0</v>
      </c>
      <c r="J3" s="14"/>
    </row>
    <row r="4" spans="1:10" x14ac:dyDescent="0.25">
      <c r="A4" s="10" t="s">
        <v>9</v>
      </c>
      <c r="B4" s="22"/>
      <c r="C4" s="15">
        <v>0</v>
      </c>
    </row>
    <row r="5" spans="1:10" x14ac:dyDescent="0.25">
      <c r="A5" s="10" t="s">
        <v>11</v>
      </c>
      <c r="B5" s="15">
        <v>0</v>
      </c>
      <c r="C5" s="22"/>
    </row>
    <row r="6" spans="1:10" x14ac:dyDescent="0.25">
      <c r="A6" s="10" t="s">
        <v>13</v>
      </c>
      <c r="B6" s="15">
        <v>0</v>
      </c>
      <c r="C6" s="22"/>
      <c r="G6" s="19"/>
      <c r="H6" s="19"/>
      <c r="I6" s="19"/>
    </row>
    <row r="9" spans="1:10" x14ac:dyDescent="0.25">
      <c r="F9" s="21"/>
    </row>
    <row r="42" spans="2:3" x14ac:dyDescent="0.25">
      <c r="C42" s="17"/>
    </row>
    <row r="43" spans="2:3" x14ac:dyDescent="0.25">
      <c r="C43" s="18"/>
    </row>
    <row r="44" spans="2:3" x14ac:dyDescent="0.25">
      <c r="C44" s="18"/>
    </row>
    <row r="46" spans="2:3" x14ac:dyDescent="0.25">
      <c r="B46" s="20"/>
    </row>
    <row r="47" spans="2:3" x14ac:dyDescent="0.25">
      <c r="B47" s="20"/>
    </row>
  </sheetData>
  <sheetProtection algorithmName="SHA-512" hashValue="vAfxnaNEoFtug6KkcQ2Fg1mW/WUw0xFu9bw7ttie9Awk6HmYf9q4NEcaSONg/05QpJw4U+Qk2jNGS4QQXS93WA==" saltValue="uxNvGqwCrBjJ1UKw9QcIOQ==" spinCount="100000" sheet="1" objects="1" scenarios="1" selectLockedCells="1"/>
  <mergeCells count="1">
    <mergeCell ref="A2:C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ABD46-B2D5-4FA7-8E98-8EA9EF532E25}">
  <dimension ref="A1:J47"/>
  <sheetViews>
    <sheetView workbookViewId="0">
      <selection activeCell="B4" sqref="B4"/>
    </sheetView>
  </sheetViews>
  <sheetFormatPr baseColWidth="10" defaultColWidth="16" defaultRowHeight="14.25" x14ac:dyDescent="0.25"/>
  <cols>
    <col min="1" max="1" width="42.140625" style="1" bestFit="1" customWidth="1"/>
    <col min="2" max="2" width="14.42578125" style="1" customWidth="1"/>
    <col min="3" max="3" width="13.28515625" style="1" bestFit="1" customWidth="1"/>
    <col min="4" max="4" width="13.42578125" style="1" bestFit="1" customWidth="1"/>
    <col min="5" max="5" width="4.28515625" style="1" customWidth="1"/>
    <col min="6" max="6" width="50" style="1" bestFit="1" customWidth="1"/>
    <col min="7" max="7" width="14.28515625" style="1" bestFit="1" customWidth="1"/>
    <col min="8" max="8" width="13.140625" style="1" bestFit="1" customWidth="1"/>
    <col min="9" max="9" width="18.7109375" style="1" customWidth="1"/>
    <col min="10" max="16384" width="16" style="1"/>
  </cols>
  <sheetData>
    <row r="1" spans="1:10" ht="57" x14ac:dyDescent="0.25">
      <c r="F1" s="2" t="s">
        <v>0</v>
      </c>
      <c r="G1" s="3" t="s">
        <v>1</v>
      </c>
      <c r="H1" s="3" t="s">
        <v>2</v>
      </c>
      <c r="I1" s="4" t="s">
        <v>3</v>
      </c>
      <c r="J1" s="4" t="s">
        <v>4</v>
      </c>
    </row>
    <row r="2" spans="1:10" x14ac:dyDescent="0.25">
      <c r="A2" s="5" t="s">
        <v>40</v>
      </c>
      <c r="B2" s="5"/>
      <c r="C2" s="5"/>
      <c r="F2" s="6" t="s">
        <v>27</v>
      </c>
      <c r="G2" s="7">
        <v>6792.2</v>
      </c>
      <c r="H2" s="8">
        <v>420</v>
      </c>
      <c r="I2" s="9">
        <f>I3+I4</f>
        <v>0</v>
      </c>
      <c r="J2" s="9">
        <f>I2*1.1</f>
        <v>0</v>
      </c>
    </row>
    <row r="3" spans="1:10" x14ac:dyDescent="0.25">
      <c r="B3" s="10" t="s">
        <v>43</v>
      </c>
      <c r="C3" s="10" t="s">
        <v>42</v>
      </c>
      <c r="F3" s="16" t="s">
        <v>15</v>
      </c>
      <c r="G3" s="12">
        <v>6055</v>
      </c>
      <c r="H3" s="13">
        <v>404</v>
      </c>
      <c r="I3" s="14">
        <f>(G3*$C$5)</f>
        <v>0</v>
      </c>
      <c r="J3" s="14"/>
    </row>
    <row r="4" spans="1:10" x14ac:dyDescent="0.25">
      <c r="A4" s="10" t="s">
        <v>9</v>
      </c>
      <c r="B4" s="22"/>
      <c r="C4" s="15">
        <v>0</v>
      </c>
      <c r="F4" s="11" t="s">
        <v>16</v>
      </c>
      <c r="G4" s="12">
        <v>737.19999999999993</v>
      </c>
      <c r="H4" s="13">
        <v>16</v>
      </c>
      <c r="I4" s="14">
        <f>(G4*$C$6)</f>
        <v>0</v>
      </c>
      <c r="J4" s="14"/>
    </row>
    <row r="5" spans="1:10" x14ac:dyDescent="0.25">
      <c r="A5" s="10" t="s">
        <v>11</v>
      </c>
      <c r="B5" s="15">
        <v>0</v>
      </c>
      <c r="C5" s="22"/>
    </row>
    <row r="6" spans="1:10" x14ac:dyDescent="0.25">
      <c r="A6" s="10" t="s">
        <v>13</v>
      </c>
      <c r="B6" s="15">
        <v>0</v>
      </c>
      <c r="C6" s="22"/>
    </row>
    <row r="10" spans="1:10" x14ac:dyDescent="0.25">
      <c r="G10" s="19"/>
      <c r="H10" s="19"/>
      <c r="I10" s="19"/>
    </row>
    <row r="13" spans="1:10" x14ac:dyDescent="0.25">
      <c r="F13" s="21"/>
    </row>
    <row r="42" spans="2:3" x14ac:dyDescent="0.25">
      <c r="C42" s="17"/>
    </row>
    <row r="43" spans="2:3" x14ac:dyDescent="0.25">
      <c r="C43" s="18"/>
    </row>
    <row r="44" spans="2:3" x14ac:dyDescent="0.25">
      <c r="C44" s="18"/>
    </row>
    <row r="46" spans="2:3" x14ac:dyDescent="0.25">
      <c r="B46" s="20"/>
    </row>
    <row r="47" spans="2:3" x14ac:dyDescent="0.25">
      <c r="B47" s="20"/>
    </row>
  </sheetData>
  <sheetProtection algorithmName="SHA-512" hashValue="U303Qyigxh/TCS1Wqn/EnUH5QQzKlDw2sQpaMxelCXes/vW0AWMOLKP0/TtmcHmf/VwQOLDztpncu+Bou9mFmQ==" saltValue="VXhHIUNylFiEYFzsboXZ6g==" spinCount="100000" sheet="1" objects="1" scenarios="1" selectLockedCells="1"/>
  <mergeCells count="1">
    <mergeCell ref="A2:C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72DB9-B0D7-456D-9480-38181656075A}">
  <dimension ref="A1:J47"/>
  <sheetViews>
    <sheetView workbookViewId="0">
      <selection activeCell="C6" activeCellId="2" sqref="B4 C5 C6"/>
    </sheetView>
  </sheetViews>
  <sheetFormatPr baseColWidth="10" defaultColWidth="16" defaultRowHeight="14.25" x14ac:dyDescent="0.25"/>
  <cols>
    <col min="1" max="1" width="42.140625" style="1" bestFit="1" customWidth="1"/>
    <col min="2" max="2" width="14.42578125" style="1" customWidth="1"/>
    <col min="3" max="3" width="13.28515625" style="1" bestFit="1" customWidth="1"/>
    <col min="4" max="4" width="13.42578125" style="1" bestFit="1" customWidth="1"/>
    <col min="5" max="5" width="4.28515625" style="1" customWidth="1"/>
    <col min="6" max="6" width="50" style="1" bestFit="1" customWidth="1"/>
    <col min="7" max="7" width="14.28515625" style="1" bestFit="1" customWidth="1"/>
    <col min="8" max="8" width="13.140625" style="1" bestFit="1" customWidth="1"/>
    <col min="9" max="9" width="18.7109375" style="1" customWidth="1"/>
    <col min="10" max="16384" width="16" style="1"/>
  </cols>
  <sheetData>
    <row r="1" spans="1:10" ht="57" x14ac:dyDescent="0.25">
      <c r="F1" s="2" t="s">
        <v>0</v>
      </c>
      <c r="G1" s="3" t="s">
        <v>1</v>
      </c>
      <c r="H1" s="3" t="s">
        <v>2</v>
      </c>
      <c r="I1" s="4" t="s">
        <v>3</v>
      </c>
      <c r="J1" s="4" t="s">
        <v>4</v>
      </c>
    </row>
    <row r="2" spans="1:10" x14ac:dyDescent="0.25">
      <c r="A2" s="5" t="s">
        <v>41</v>
      </c>
      <c r="B2" s="5"/>
      <c r="C2" s="5"/>
      <c r="F2" s="6" t="s">
        <v>28</v>
      </c>
      <c r="G2" s="7">
        <v>5281.7999999999993</v>
      </c>
      <c r="H2" s="8">
        <v>404</v>
      </c>
      <c r="I2" s="9">
        <f>I3+I4</f>
        <v>0</v>
      </c>
      <c r="J2" s="9">
        <f>I2*1.1</f>
        <v>0</v>
      </c>
    </row>
    <row r="3" spans="1:10" x14ac:dyDescent="0.25">
      <c r="B3" s="10" t="s">
        <v>43</v>
      </c>
      <c r="C3" s="10" t="s">
        <v>42</v>
      </c>
      <c r="F3" s="16" t="s">
        <v>15</v>
      </c>
      <c r="G3" s="12">
        <v>5151.3999999999996</v>
      </c>
      <c r="H3" s="13">
        <v>402</v>
      </c>
      <c r="I3" s="14">
        <f>(G3*$C$5)</f>
        <v>0</v>
      </c>
      <c r="J3" s="14"/>
    </row>
    <row r="4" spans="1:10" x14ac:dyDescent="0.25">
      <c r="A4" s="10" t="s">
        <v>9</v>
      </c>
      <c r="B4" s="22"/>
      <c r="C4" s="15">
        <v>0</v>
      </c>
      <c r="F4" s="11" t="s">
        <v>16</v>
      </c>
      <c r="G4" s="12">
        <v>130.4</v>
      </c>
      <c r="H4" s="13">
        <v>2</v>
      </c>
      <c r="I4" s="14">
        <f>(G4*$C$6)</f>
        <v>0</v>
      </c>
      <c r="J4" s="14"/>
    </row>
    <row r="5" spans="1:10" x14ac:dyDescent="0.25">
      <c r="A5" s="10" t="s">
        <v>11</v>
      </c>
      <c r="B5" s="15">
        <v>0</v>
      </c>
      <c r="C5" s="22"/>
    </row>
    <row r="6" spans="1:10" x14ac:dyDescent="0.25">
      <c r="A6" s="10" t="s">
        <v>13</v>
      </c>
      <c r="B6" s="15">
        <v>0</v>
      </c>
      <c r="C6" s="22"/>
    </row>
    <row r="7" spans="1:10" x14ac:dyDescent="0.25">
      <c r="G7" s="19"/>
      <c r="H7" s="19"/>
      <c r="I7" s="19"/>
    </row>
    <row r="10" spans="1:10" x14ac:dyDescent="0.25">
      <c r="F10" s="21"/>
    </row>
    <row r="42" spans="2:3" x14ac:dyDescent="0.25">
      <c r="C42" s="17"/>
    </row>
    <row r="43" spans="2:3" x14ac:dyDescent="0.25">
      <c r="C43" s="18"/>
    </row>
    <row r="44" spans="2:3" x14ac:dyDescent="0.25">
      <c r="C44" s="18"/>
    </row>
    <row r="46" spans="2:3" x14ac:dyDescent="0.25">
      <c r="B46" s="20"/>
    </row>
    <row r="47" spans="2:3" x14ac:dyDescent="0.25">
      <c r="B47" s="20"/>
    </row>
  </sheetData>
  <sheetProtection algorithmName="SHA-512" hashValue="g8+zWAFaVll2wSx1mtnsmhMxtTykim8AxTPTLjJJZ2WnUx/URwHnKsosl6MFvVVrWYxZoAPxpzNchKgJ69S93A==" saltValue="xPPM+8KNsCNexYC0ZD4lSQ==" spinCount="100000" sheet="1" objects="1" scenarios="1" selectLockedCells="1"/>
  <mergeCells count="1">
    <mergeCell ref="A2:C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3" ma:contentTypeDescription="Crear nuevo documento." ma:contentTypeScope="" ma:versionID="778c2c87a5a7d79a45efa890f486c1ae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41208143cc32e8f2795dfc325960c81d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0BB44C-17B2-487F-B8DD-5EDA03C0EF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5992C1F-4B6F-4864-9F90-FB51338716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LOTE 1</vt:lpstr>
      <vt:lpstr>LOTE 2</vt:lpstr>
      <vt:lpstr>LOTE 3</vt:lpstr>
      <vt:lpstr>LOTE 4</vt:lpstr>
      <vt:lpstr>LOTE 5</vt:lpstr>
      <vt:lpstr>LOTE 6</vt:lpstr>
      <vt:lpstr>LOTE 7</vt:lpstr>
      <vt:lpstr>LOTE 8</vt:lpstr>
      <vt:lpstr>LOTE 9</vt:lpstr>
      <vt:lpstr>LOTE 10</vt:lpstr>
      <vt:lpstr>LOTE 11</vt:lpstr>
      <vt:lpstr>LOTE 12</vt:lpstr>
      <vt:lpstr>LOTE 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Hermosilla Llata</dc:creator>
  <cp:lastModifiedBy>Cesar Hermosilla Llata</cp:lastModifiedBy>
  <dcterms:created xsi:type="dcterms:W3CDTF">2015-06-05T18:19:34Z</dcterms:created>
  <dcterms:modified xsi:type="dcterms:W3CDTF">2024-07-23T13:03:24Z</dcterms:modified>
</cp:coreProperties>
</file>