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ENERGIA/ANEXOS/"/>
    </mc:Choice>
  </mc:AlternateContent>
  <xr:revisionPtr revIDLastSave="12" documentId="11_ABB5794E898C8401077FF04EE3413BB71FAE99A3" xr6:coauthVersionLast="47" xr6:coauthVersionMax="47" xr10:uidLastSave="{5AF62566-1B8E-4A4D-9517-2F7DE5E53CA6}"/>
  <bookViews>
    <workbookView xWindow="-120" yWindow="-120" windowWidth="29040" windowHeight="15720" xr2:uid="{00000000-000D-0000-FFFF-FFFF00000000}"/>
  </bookViews>
  <sheets>
    <sheet name="OFERTA LOTE 1" sheetId="1" r:id="rId1"/>
    <sheet name="OFERTA LOTE 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2" l="1"/>
  <c r="G9" i="2"/>
  <c r="G8" i="2"/>
  <c r="G19" i="1"/>
  <c r="G17" i="1"/>
  <c r="G16" i="1"/>
  <c r="G15" i="1"/>
  <c r="G14" i="1"/>
  <c r="G13" i="1"/>
  <c r="G12" i="1"/>
  <c r="G11" i="1"/>
  <c r="G10" i="1"/>
  <c r="G9" i="1"/>
  <c r="G18" i="1" s="1"/>
</calcChain>
</file>

<file path=xl/sharedStrings.xml><?xml version="1.0" encoding="utf-8"?>
<sst xmlns="http://schemas.openxmlformats.org/spreadsheetml/2006/main" count="36" uniqueCount="33">
  <si>
    <t>ANEXO OFERTA ECONOMICA LOTE 1</t>
  </si>
  <si>
    <t>TARIFA</t>
  </si>
  <si>
    <t>PRECIO</t>
  </si>
  <si>
    <t>POTENCIA CONTRATADA (kWh)</t>
  </si>
  <si>
    <t>CONUSMO ENERGÍA ESTIMADO (kWh)</t>
  </si>
  <si>
    <t>PRECIO POTENCIA OFERTADO (€/KW/DÍA)</t>
  </si>
  <si>
    <t>PRECIO ENERGÍA OFERTADO (€/KW)</t>
  </si>
  <si>
    <t>TOTAL (€)</t>
  </si>
  <si>
    <t>2.0TD</t>
  </si>
  <si>
    <t>P1 PUNTA</t>
  </si>
  <si>
    <t>P2 LLANO</t>
  </si>
  <si>
    <t>P3 VALLE</t>
  </si>
  <si>
    <t>3.0TD</t>
  </si>
  <si>
    <t>P1</t>
  </si>
  <si>
    <t>P2</t>
  </si>
  <si>
    <t>P3</t>
  </si>
  <si>
    <t>P4</t>
  </si>
  <si>
    <t>P5</t>
  </si>
  <si>
    <t>P6</t>
  </si>
  <si>
    <t>TOTAL OFERTADO SIN IVA* (IMPORTE A INDICAR EN PIXELWARE)</t>
  </si>
  <si>
    <t>IMPORTE MAXIMO SIN IVA</t>
  </si>
  <si>
    <t>*El precio total oferta no podrá superar, de forma gregada, el presupuesto  de licitación del lote (IVA excluido)</t>
  </si>
  <si>
    <t>ANEXO OFERTA ECONOMICA LOTE 2</t>
  </si>
  <si>
    <t>Dirección</t>
  </si>
  <si>
    <t>Tarifa</t>
  </si>
  <si>
    <t>Kwh consumo estimado</t>
  </si>
  <si>
    <t>Periodo (días)</t>
  </si>
  <si>
    <t>Precio Término fijo ofertado (€/día</t>
  </si>
  <si>
    <t>Precio Consumo gas ofertado (€/kWh)</t>
  </si>
  <si>
    <t>Total ofertado (agregado)</t>
  </si>
  <si>
    <t>C/ Ataulfo Argenta 19. Santander</t>
  </si>
  <si>
    <t>RL04</t>
  </si>
  <si>
    <t>Passeig Barcelona 1-B.  Olot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</si>
</sst>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wrapText="1"/>
    </xf>
    <xf numFmtId="0" fontId="0" fillId="5" borderId="5" xfId="0" applyFill="1" applyBorder="1" applyAlignment="1">
      <alignment wrapText="1"/>
    </xf>
    <xf numFmtId="0" fontId="0" fillId="0" borderId="5" xfId="0" applyBorder="1" applyAlignment="1" applyProtection="1">
      <alignment wrapText="1"/>
      <protection locked="0"/>
    </xf>
    <xf numFmtId="164" fontId="0" fillId="0" borderId="6" xfId="0" applyNumberFormat="1" applyBorder="1" applyAlignment="1">
      <alignment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0" fillId="0" borderId="8" xfId="0" applyBorder="1" applyAlignment="1" applyProtection="1">
      <alignment wrapText="1"/>
      <protection locked="0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wrapText="1"/>
    </xf>
    <xf numFmtId="0" fontId="0" fillId="5" borderId="10" xfId="0" applyFill="1" applyBorder="1" applyAlignment="1">
      <alignment wrapText="1"/>
    </xf>
    <xf numFmtId="0" fontId="0" fillId="0" borderId="10" xfId="0" applyBorder="1" applyAlignment="1" applyProtection="1">
      <alignment wrapText="1"/>
      <protection locked="0"/>
    </xf>
    <xf numFmtId="0" fontId="0" fillId="0" borderId="0" xfId="0" applyAlignment="1">
      <alignment wrapText="1"/>
    </xf>
    <xf numFmtId="0" fontId="3" fillId="5" borderId="11" xfId="0" applyFont="1" applyFill="1" applyBorder="1" applyAlignment="1">
      <alignment wrapText="1"/>
    </xf>
    <xf numFmtId="44" fontId="3" fillId="5" borderId="12" xfId="1" applyFont="1" applyFill="1" applyBorder="1" applyAlignment="1">
      <alignment wrapText="1"/>
    </xf>
    <xf numFmtId="44" fontId="0" fillId="0" borderId="0" xfId="1" applyFont="1"/>
    <xf numFmtId="0" fontId="2" fillId="2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2" fontId="0" fillId="4" borderId="8" xfId="0" applyNumberFormat="1" applyFill="1" applyBorder="1" applyAlignment="1">
      <alignment horizontal="center" vertical="center" wrapText="1"/>
    </xf>
    <xf numFmtId="164" fontId="0" fillId="0" borderId="8" xfId="0" applyNumberFormat="1" applyBorder="1" applyAlignment="1" applyProtection="1">
      <alignment horizontal="center" vertical="center" wrapText="1"/>
      <protection locked="0"/>
    </xf>
    <xf numFmtId="164" fontId="0" fillId="0" borderId="8" xfId="0" applyNumberFormat="1" applyBorder="1" applyAlignment="1">
      <alignment horizontal="center" vertical="center" wrapText="1"/>
    </xf>
    <xf numFmtId="2" fontId="0" fillId="0" borderId="0" xfId="0" applyNumberFormat="1" applyAlignment="1">
      <alignment wrapText="1"/>
    </xf>
    <xf numFmtId="164" fontId="3" fillId="5" borderId="12" xfId="0" applyNumberFormat="1" applyFont="1" applyFill="1" applyBorder="1" applyAlignment="1">
      <alignment wrapText="1"/>
    </xf>
    <xf numFmtId="16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3</xdr:col>
      <xdr:colOff>876300</xdr:colOff>
      <xdr:row>5</xdr:row>
      <xdr:rowOff>123825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30894A7-1ACC-4385-A5C9-4EF9006FA2F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161925</xdr:rowOff>
    </xdr:from>
    <xdr:to>
      <xdr:col>3</xdr:col>
      <xdr:colOff>504825</xdr:colOff>
      <xdr:row>5</xdr:row>
      <xdr:rowOff>95250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AD73655-601A-4756-AEC2-087BD68AE13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61925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utuamontanesaes.sharepoint.com/sites/ContratacionPublica/Documentos%20compartidos/General/Licitaciones/CONTRATACION%202024/_ABIERTOS%202024/ENERGIA/JUSTIFICACION%20PBL/TOTAL%20DATOS%2023%20Y%2024.xlsx" TargetMode="External"/><Relationship Id="rId1" Type="http://schemas.openxmlformats.org/officeDocument/2006/relationships/externalLinkPath" Target="/sites/ContratacionPublica/Documentos%20compartidos/General/Licitaciones/CONTRATACION%202024/_ABIERTOS%202024/ENERGIA/JUSTIFICACION%20PBL/TOTAL%20DATOS%2023%20Y%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SUMO ELECTRICIDAD 2022"/>
      <sheetName val="CONSUMO ELECTRI 2023"/>
      <sheetName val="CONSUMO ELECT hasta AGOSTO 2024"/>
      <sheetName val="CUPS"/>
      <sheetName val="CONSUMO GAS 2023"/>
      <sheetName val="CONSUMO GAS HASTA AGOSTO 2024"/>
      <sheetName val="OFERTA ELEC"/>
      <sheetName val="PBL ELEC"/>
      <sheetName val="PBL GAS"/>
      <sheetName val="OFERTA G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8">
          <cell r="L18">
            <v>171259.36105346493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21"/>
  <sheetViews>
    <sheetView tabSelected="1" workbookViewId="0">
      <selection activeCell="E16" sqref="E16"/>
    </sheetView>
  </sheetViews>
  <sheetFormatPr baseColWidth="10" defaultRowHeight="15" x14ac:dyDescent="0.25"/>
  <cols>
    <col min="3" max="4" width="15.85546875" customWidth="1"/>
    <col min="5" max="5" width="17.7109375" customWidth="1"/>
    <col min="6" max="6" width="29" customWidth="1"/>
    <col min="7" max="7" width="16" customWidth="1"/>
  </cols>
  <sheetData>
    <row r="3" spans="1:7" x14ac:dyDescent="0.25">
      <c r="E3" s="1" t="s">
        <v>0</v>
      </c>
      <c r="F3" s="1"/>
      <c r="G3" s="1"/>
    </row>
    <row r="7" spans="1:7" ht="15.75" thickBot="1" x14ac:dyDescent="0.3"/>
    <row r="8" spans="1:7" ht="60.75" thickBot="1" x14ac:dyDescent="0.3">
      <c r="A8" s="2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4" t="s">
        <v>7</v>
      </c>
    </row>
    <row r="9" spans="1:7" ht="15.75" thickBot="1" x14ac:dyDescent="0.3">
      <c r="A9" s="5" t="s">
        <v>8</v>
      </c>
      <c r="B9" s="6" t="s">
        <v>9</v>
      </c>
      <c r="C9" s="6">
        <v>40.655999999999999</v>
      </c>
      <c r="D9" s="7">
        <v>10000</v>
      </c>
      <c r="E9" s="8"/>
      <c r="F9" s="8"/>
      <c r="G9" s="9">
        <f>((C9*E9)*365)+(D9*F9)</f>
        <v>0</v>
      </c>
    </row>
    <row r="10" spans="1:7" ht="15.75" thickBot="1" x14ac:dyDescent="0.3">
      <c r="A10" s="10"/>
      <c r="B10" s="11" t="s">
        <v>10</v>
      </c>
      <c r="C10" s="11">
        <v>40.655999999999999</v>
      </c>
      <c r="D10" s="12">
        <v>9000</v>
      </c>
      <c r="E10" s="13"/>
      <c r="F10" s="13"/>
      <c r="G10" s="9">
        <f t="shared" ref="G10:G17" si="0">((C10*E10)*365)+(D10*F10)</f>
        <v>0</v>
      </c>
    </row>
    <row r="11" spans="1:7" ht="15.75" thickBot="1" x14ac:dyDescent="0.3">
      <c r="A11" s="14"/>
      <c r="B11" s="15" t="s">
        <v>11</v>
      </c>
      <c r="C11" s="15">
        <v>40.655999999999999</v>
      </c>
      <c r="D11" s="16">
        <v>9000</v>
      </c>
      <c r="E11" s="17"/>
      <c r="F11" s="17"/>
      <c r="G11" s="9">
        <f t="shared" si="0"/>
        <v>0</v>
      </c>
    </row>
    <row r="12" spans="1:7" ht="15.75" thickBot="1" x14ac:dyDescent="0.3">
      <c r="A12" s="5" t="s">
        <v>12</v>
      </c>
      <c r="B12" s="6" t="s">
        <v>13</v>
      </c>
      <c r="C12" s="6">
        <v>472.94099999999997</v>
      </c>
      <c r="D12" s="7">
        <v>105000</v>
      </c>
      <c r="E12" s="8"/>
      <c r="F12" s="8"/>
      <c r="G12" s="9">
        <f t="shared" si="0"/>
        <v>0</v>
      </c>
    </row>
    <row r="13" spans="1:7" ht="15.75" thickBot="1" x14ac:dyDescent="0.3">
      <c r="A13" s="10"/>
      <c r="B13" s="11" t="s">
        <v>14</v>
      </c>
      <c r="C13" s="11">
        <v>477.94099999999997</v>
      </c>
      <c r="D13" s="12">
        <v>105000</v>
      </c>
      <c r="E13" s="13"/>
      <c r="F13" s="13"/>
      <c r="G13" s="9">
        <f t="shared" si="0"/>
        <v>0</v>
      </c>
    </row>
    <row r="14" spans="1:7" ht="15.75" thickBot="1" x14ac:dyDescent="0.3">
      <c r="A14" s="10"/>
      <c r="B14" s="11" t="s">
        <v>15</v>
      </c>
      <c r="C14" s="11">
        <v>477.94099999999997</v>
      </c>
      <c r="D14" s="12">
        <v>75000</v>
      </c>
      <c r="E14" s="13"/>
      <c r="F14" s="13"/>
      <c r="G14" s="9">
        <f t="shared" si="0"/>
        <v>0</v>
      </c>
    </row>
    <row r="15" spans="1:7" ht="15.75" thickBot="1" x14ac:dyDescent="0.3">
      <c r="A15" s="10"/>
      <c r="B15" s="11" t="s">
        <v>16</v>
      </c>
      <c r="C15" s="11">
        <v>477.94099999999997</v>
      </c>
      <c r="D15" s="12">
        <v>80000</v>
      </c>
      <c r="E15" s="13"/>
      <c r="F15" s="13"/>
      <c r="G15" s="9">
        <f t="shared" si="0"/>
        <v>0</v>
      </c>
    </row>
    <row r="16" spans="1:7" ht="15.75" thickBot="1" x14ac:dyDescent="0.3">
      <c r="A16" s="10"/>
      <c r="B16" s="11" t="s">
        <v>17</v>
      </c>
      <c r="C16" s="11">
        <v>477.94099999999997</v>
      </c>
      <c r="D16" s="12">
        <v>35000</v>
      </c>
      <c r="E16" s="13"/>
      <c r="F16" s="13"/>
      <c r="G16" s="9">
        <f t="shared" si="0"/>
        <v>0</v>
      </c>
    </row>
    <row r="17" spans="1:7" ht="15.75" thickBot="1" x14ac:dyDescent="0.3">
      <c r="A17" s="14"/>
      <c r="B17" s="15" t="s">
        <v>18</v>
      </c>
      <c r="C17" s="15">
        <v>599.93999999999994</v>
      </c>
      <c r="D17" s="16">
        <v>110000</v>
      </c>
      <c r="E17" s="17"/>
      <c r="F17" s="17"/>
      <c r="G17" s="9">
        <f t="shared" si="0"/>
        <v>0</v>
      </c>
    </row>
    <row r="18" spans="1:7" ht="45.75" thickBot="1" x14ac:dyDescent="0.3">
      <c r="A18" s="18"/>
      <c r="B18" s="18"/>
      <c r="C18" s="18"/>
      <c r="D18" s="18"/>
      <c r="F18" s="19" t="s">
        <v>19</v>
      </c>
      <c r="G18" s="20">
        <f>SUM(G9:G17)</f>
        <v>0</v>
      </c>
    </row>
    <row r="19" spans="1:7" x14ac:dyDescent="0.25">
      <c r="F19" t="s">
        <v>20</v>
      </c>
      <c r="G19" s="21">
        <f>'[1]PBL ELEC'!L18</f>
        <v>171259.36105346493</v>
      </c>
    </row>
    <row r="21" spans="1:7" x14ac:dyDescent="0.25">
      <c r="B21" t="s">
        <v>21</v>
      </c>
    </row>
  </sheetData>
  <sheetProtection algorithmName="SHA-512" hashValue="3dvAoOq0wFHL2/B3DgoFjuttZ/ma2G0+4UTpL63WT0KSxijXrXJZl55zYUDUstJaWKWmmC5T4PXrQdZ6+KlhoA==" saltValue="hnPOigI1YoOuvwXdEJro1A==" spinCount="100000" sheet="1" objects="1" scenarios="1" selectLockedCells="1"/>
  <mergeCells count="3">
    <mergeCell ref="E3:G3"/>
    <mergeCell ref="A9:A11"/>
    <mergeCell ref="A12:A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BF386-E00A-4683-8913-F276392B1445}">
  <dimension ref="A3:G14"/>
  <sheetViews>
    <sheetView workbookViewId="0">
      <selection activeCell="F9" sqref="F9"/>
    </sheetView>
  </sheetViews>
  <sheetFormatPr baseColWidth="10" defaultRowHeight="15" x14ac:dyDescent="0.25"/>
  <cols>
    <col min="1" max="1" width="13.140625" customWidth="1"/>
    <col min="5" max="5" width="19" customWidth="1"/>
    <col min="6" max="6" width="25.85546875" customWidth="1"/>
    <col min="7" max="7" width="14.42578125" customWidth="1"/>
  </cols>
  <sheetData>
    <row r="3" spans="1:7" x14ac:dyDescent="0.25">
      <c r="E3" s="22" t="s">
        <v>22</v>
      </c>
      <c r="F3" s="22"/>
      <c r="G3" s="22"/>
    </row>
    <row r="7" spans="1:7" ht="45" x14ac:dyDescent="0.25">
      <c r="A7" s="23" t="s">
        <v>23</v>
      </c>
      <c r="B7" s="23" t="s">
        <v>24</v>
      </c>
      <c r="C7" s="23" t="s">
        <v>25</v>
      </c>
      <c r="D7" s="23" t="s">
        <v>26</v>
      </c>
      <c r="E7" s="23" t="s">
        <v>27</v>
      </c>
      <c r="F7" s="23" t="s">
        <v>28</v>
      </c>
      <c r="G7" s="23" t="s">
        <v>29</v>
      </c>
    </row>
    <row r="8" spans="1:7" ht="45" x14ac:dyDescent="0.25">
      <c r="A8" s="24" t="s">
        <v>30</v>
      </c>
      <c r="B8" s="24" t="s">
        <v>31</v>
      </c>
      <c r="C8" s="25">
        <v>40000</v>
      </c>
      <c r="D8" s="25">
        <v>365</v>
      </c>
      <c r="E8" s="26"/>
      <c r="F8" s="26"/>
      <c r="G8" s="27">
        <f>D8*E8+C8*F8</f>
        <v>0</v>
      </c>
    </row>
    <row r="9" spans="1:7" ht="45.75" thickBot="1" x14ac:dyDescent="0.3">
      <c r="A9" s="24" t="s">
        <v>32</v>
      </c>
      <c r="B9" s="24" t="s">
        <v>31</v>
      </c>
      <c r="C9" s="25">
        <v>60000</v>
      </c>
      <c r="D9" s="25">
        <v>365</v>
      </c>
      <c r="E9" s="26"/>
      <c r="F9" s="26"/>
      <c r="G9" s="27">
        <f>D9*E9+C9*F9</f>
        <v>0</v>
      </c>
    </row>
    <row r="10" spans="1:7" ht="45.75" thickBot="1" x14ac:dyDescent="0.3">
      <c r="A10" s="18"/>
      <c r="B10" s="18"/>
      <c r="C10" s="28"/>
      <c r="D10" s="18"/>
      <c r="E10" s="18"/>
      <c r="F10" s="19" t="s">
        <v>19</v>
      </c>
      <c r="G10" s="29">
        <f>SUM(G8:G9)</f>
        <v>0</v>
      </c>
    </row>
    <row r="11" spans="1:7" x14ac:dyDescent="0.25">
      <c r="G11" s="30"/>
    </row>
    <row r="12" spans="1:7" x14ac:dyDescent="0.25">
      <c r="G12" s="21">
        <v>11182.6</v>
      </c>
    </row>
    <row r="14" spans="1:7" x14ac:dyDescent="0.25">
      <c r="B14" t="s">
        <v>21</v>
      </c>
    </row>
  </sheetData>
  <sheetProtection algorithmName="SHA-512" hashValue="MGDriZ3PUEY5yTyAJcGx3YG3QN4JpA0CANqtHJMNhQik5QBgN0s2SG2MNO7MiERD4zgJGmJLudJjUnmkLSSJOw==" saltValue="nXCPUrIvGldQ9Co/hdl+Zg==" spinCount="100000" sheet="1" objects="1" scenarios="1" selectLockedCells="1"/>
  <mergeCells count="1">
    <mergeCell ref="E3:G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65CBCC-A07B-46AE-B568-CAB90436C9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7C3E24-0AF8-458D-9E19-E5E560CE2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LOTE 1</vt:lpstr>
      <vt:lpstr>OFERTA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2024-09-26T07:45:46Z</dcterms:modified>
</cp:coreProperties>
</file>