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30 TRANSPORTE NO SANITARIO CYL/ANEXOS PCAP Y TTO DATOS/"/>
    </mc:Choice>
  </mc:AlternateContent>
  <xr:revisionPtr revIDLastSave="411" documentId="11_260D794F152C0B77977DF6DE63762FB41EAE98D4" xr6:coauthVersionLast="47" xr6:coauthVersionMax="47" xr10:uidLastSave="{EA0550D7-E914-42B3-9D93-2E4D62CDB844}"/>
  <bookViews>
    <workbookView xWindow="-120" yWindow="-120" windowWidth="29040" windowHeight="15720" tabRatio="753" activeTab="3" xr2:uid="{00000000-000D-0000-FFFF-FFFF00000000}"/>
  </bookViews>
  <sheets>
    <sheet name="LOTE 1 AVILA" sheetId="1" r:id="rId1"/>
    <sheet name="LOTE 2 PALENCIA" sheetId="3" r:id="rId2"/>
    <sheet name="LOTE 3 SALAMANCA" sheetId="2" r:id="rId3"/>
    <sheet name="LOTE 4 VALLADOLI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3" l="1"/>
  <c r="I5" i="4"/>
  <c r="I4" i="4"/>
  <c r="I3" i="4"/>
  <c r="I5" i="3"/>
  <c r="I4" i="3"/>
  <c r="I5" i="2"/>
  <c r="I4" i="2"/>
  <c r="I3" i="2"/>
  <c r="I3" i="1"/>
  <c r="I4" i="1"/>
  <c r="I5" i="1"/>
  <c r="H2" i="1" l="1"/>
  <c r="G2" i="1"/>
  <c r="H2" i="3"/>
  <c r="G2" i="3"/>
  <c r="H2" i="2"/>
  <c r="G2" i="2"/>
  <c r="H2" i="4"/>
  <c r="G2" i="4"/>
  <c r="I2" i="3" l="1"/>
  <c r="J2" i="3" s="1"/>
  <c r="I2" i="4"/>
  <c r="J2" i="4" s="1"/>
  <c r="I2" i="2"/>
  <c r="J2" i="2" s="1"/>
  <c r="I2" i="1"/>
  <c r="J2" i="1" s="1"/>
</calcChain>
</file>

<file path=xl/sharedStrings.xml><?xml version="1.0" encoding="utf-8"?>
<sst xmlns="http://schemas.openxmlformats.org/spreadsheetml/2006/main" count="98" uniqueCount="32">
  <si>
    <t>lote</t>
  </si>
  <si>
    <t>OFERTA LICITADOR CON IVA</t>
  </si>
  <si>
    <t>TARIFAS OFERTADAS SIN IVA LOTE 1</t>
  </si>
  <si>
    <t>TARIFAS OFERTADAS SIN IVA LOTE 2</t>
  </si>
  <si>
    <t>TARIFAS OFERTADAS SIN IVA LOTE 3</t>
  </si>
  <si>
    <t>TARIFAS OFERTADAS SIN IVA LOTE 4</t>
  </si>
  <si>
    <t>€/km</t>
  </si>
  <si>
    <t>IMPORTE FIJO</t>
  </si>
  <si>
    <t>&lt;= 50 Km</t>
  </si>
  <si>
    <t>&gt;50Km y =&lt;100Km</t>
  </si>
  <si>
    <t xml:space="preserve">&gt;100Km </t>
  </si>
  <si>
    <t>&lt;= 100 Km</t>
  </si>
  <si>
    <t>&gt;100Km y =&lt;200Km</t>
  </si>
  <si>
    <t xml:space="preserve">&gt;200Km </t>
  </si>
  <si>
    <t>&lt;= 15 Km</t>
  </si>
  <si>
    <t>&gt;15Km y =&lt;55Km</t>
  </si>
  <si>
    <t xml:space="preserve">&gt;55Km </t>
  </si>
  <si>
    <t>LOTE 4</t>
  </si>
  <si>
    <t>LOTE 3</t>
  </si>
  <si>
    <t>LOTE 2</t>
  </si>
  <si>
    <t>LOTE 1</t>
  </si>
  <si>
    <t>TARIFAS MAXIMAS SIN IVA TRANSPORTE NO SANITARIO VALLADOLID</t>
  </si>
  <si>
    <t>TRAMO</t>
  </si>
  <si>
    <t>€/KILOMETROS</t>
  </si>
  <si>
    <t xml:space="preserve">                             -   € </t>
  </si>
  <si>
    <t>TARIFAS MAXIMAS SIN IVA TRANSPORTE NO SANITARIO SALAMANCA</t>
  </si>
  <si>
    <t>TARIFAS MAXIMAS SIN IVA TRANSPORTE NO SANITARIO PALENCIA</t>
  </si>
  <si>
    <t>TARIFAS MAXIMAS SIN IVA TRANSPORTE NO SANITARIO AVILA</t>
  </si>
  <si>
    <t>Presupuesto MAXIMO de licitación SIN IVA</t>
  </si>
  <si>
    <t>kilometros</t>
  </si>
  <si>
    <t>trayectos</t>
  </si>
  <si>
    <t>OFERTA LICITADOR SIN IVA (IMPORTE A INDICAR EN PIXELWARE)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</si>
</sst>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b/>
      <sz val="10"/>
      <color rgb="FF262626"/>
      <name val="Ubuntu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8CC63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3" borderId="1" xfId="0" applyFont="1" applyFill="1" applyBorder="1" applyAlignment="1">
      <alignment wrapText="1"/>
    </xf>
    <xf numFmtId="0" fontId="4" fillId="5" borderId="1" xfId="0" applyFont="1" applyFill="1" applyBorder="1" applyAlignment="1">
      <alignment vertical="center"/>
    </xf>
    <xf numFmtId="4" fontId="3" fillId="6" borderId="1" xfId="0" applyNumberFormat="1" applyFont="1" applyFill="1" applyBorder="1"/>
    <xf numFmtId="44" fontId="3" fillId="6" borderId="1" xfId="1" applyFont="1" applyFill="1" applyBorder="1"/>
    <xf numFmtId="0" fontId="2" fillId="0" borderId="1" xfId="0" applyFont="1" applyBorder="1"/>
    <xf numFmtId="44" fontId="2" fillId="7" borderId="1" xfId="1" applyFont="1" applyFill="1" applyBorder="1"/>
    <xf numFmtId="9" fontId="2" fillId="0" borderId="0" xfId="0" applyNumberFormat="1" applyFont="1"/>
    <xf numFmtId="2" fontId="2" fillId="0" borderId="0" xfId="0" applyNumberFormat="1" applyFont="1"/>
    <xf numFmtId="4" fontId="2" fillId="0" borderId="0" xfId="0" applyNumberFormat="1" applyFont="1"/>
    <xf numFmtId="44" fontId="2" fillId="0" borderId="0" xfId="0" applyNumberFormat="1" applyFont="1"/>
    <xf numFmtId="0" fontId="2" fillId="0" borderId="0" xfId="0" applyFont="1" applyAlignment="1">
      <alignment horizontal="left" indent="1"/>
    </xf>
    <xf numFmtId="44" fontId="2" fillId="0" borderId="1" xfId="1" applyFont="1" applyBorder="1" applyProtection="1">
      <protection locked="0"/>
    </xf>
    <xf numFmtId="0" fontId="2" fillId="0" borderId="0" xfId="0" applyFont="1" applyProtection="1"/>
    <xf numFmtId="0" fontId="3" fillId="2" borderId="1" xfId="0" applyFont="1" applyFill="1" applyBorder="1" applyProtection="1"/>
    <xf numFmtId="0" fontId="3" fillId="2" borderId="1" xfId="0" applyFont="1" applyFill="1" applyBorder="1" applyAlignment="1" applyProtection="1">
      <alignment wrapText="1"/>
    </xf>
    <xf numFmtId="0" fontId="3" fillId="3" borderId="1" xfId="0" applyFont="1" applyFill="1" applyBorder="1" applyAlignment="1" applyProtection="1">
      <alignment wrapText="1"/>
    </xf>
    <xf numFmtId="0" fontId="4" fillId="5" borderId="1" xfId="0" applyFont="1" applyFill="1" applyBorder="1" applyAlignment="1" applyProtection="1">
      <alignment vertical="center"/>
    </xf>
    <xf numFmtId="44" fontId="3" fillId="6" borderId="1" xfId="1" applyFont="1" applyFill="1" applyBorder="1" applyProtection="1"/>
    <xf numFmtId="44" fontId="2" fillId="7" borderId="1" xfId="1" applyFont="1" applyFill="1" applyBorder="1" applyProtection="1"/>
    <xf numFmtId="9" fontId="2" fillId="0" borderId="0" xfId="0" applyNumberFormat="1" applyFont="1" applyProtection="1"/>
    <xf numFmtId="2" fontId="2" fillId="0" borderId="0" xfId="0" applyNumberFormat="1" applyFont="1" applyProtection="1"/>
    <xf numFmtId="4" fontId="2" fillId="0" borderId="0" xfId="0" applyNumberFormat="1" applyFont="1" applyProtection="1"/>
    <xf numFmtId="44" fontId="2" fillId="0" borderId="0" xfId="0" applyNumberFormat="1" applyFont="1" applyProtection="1"/>
    <xf numFmtId="0" fontId="2" fillId="0" borderId="0" xfId="0" applyFont="1" applyAlignment="1" applyProtection="1">
      <alignment horizontal="left" indent="1"/>
    </xf>
    <xf numFmtId="0" fontId="3" fillId="4" borderId="0" xfId="0" applyFont="1" applyFill="1" applyAlignment="1" applyProtection="1">
      <alignment horizontal="center"/>
    </xf>
    <xf numFmtId="0" fontId="3" fillId="4" borderId="0" xfId="0" applyFont="1" applyFill="1" applyAlignment="1">
      <alignment horizontal="center"/>
    </xf>
    <xf numFmtId="0" fontId="5" fillId="5" borderId="2" xfId="0" applyFont="1" applyFill="1" applyBorder="1" applyAlignment="1">
      <alignment horizontal="justify" vertical="center"/>
    </xf>
    <xf numFmtId="3" fontId="5" fillId="0" borderId="3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5" borderId="3" xfId="0" applyFont="1" applyFill="1" applyBorder="1" applyAlignment="1">
      <alignment horizontal="right" vertical="center"/>
    </xf>
    <xf numFmtId="8" fontId="5" fillId="0" borderId="3" xfId="0" applyNumberFormat="1" applyFont="1" applyBorder="1" applyAlignment="1">
      <alignment horizontal="right" vertical="center"/>
    </xf>
    <xf numFmtId="0" fontId="4" fillId="5" borderId="4" xfId="0" applyFont="1" applyFill="1" applyBorder="1" applyAlignment="1">
      <alignment horizontal="justify" vertical="center"/>
    </xf>
    <xf numFmtId="0" fontId="4" fillId="5" borderId="5" xfId="0" applyFont="1" applyFill="1" applyBorder="1" applyAlignment="1">
      <alignment horizontal="justify" vertical="center"/>
    </xf>
    <xf numFmtId="0" fontId="4" fillId="5" borderId="6" xfId="0" applyFont="1" applyFill="1" applyBorder="1" applyAlignment="1">
      <alignment horizontal="justify" vertical="center"/>
    </xf>
    <xf numFmtId="0" fontId="5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4" fillId="5" borderId="4" xfId="0" applyFont="1" applyFill="1" applyBorder="1" applyAlignment="1">
      <alignment vertical="center"/>
    </xf>
    <xf numFmtId="0" fontId="4" fillId="5" borderId="6" xfId="0" applyFont="1" applyFill="1" applyBorder="1" applyAlignment="1">
      <alignment vertical="center"/>
    </xf>
    <xf numFmtId="0" fontId="5" fillId="5" borderId="3" xfId="0" applyFont="1" applyFill="1" applyBorder="1" applyAlignment="1">
      <alignment horizontal="justify" vertical="center"/>
    </xf>
    <xf numFmtId="0" fontId="4" fillId="5" borderId="5" xfId="0" applyFont="1" applyFill="1" applyBorder="1" applyAlignment="1">
      <alignment vertical="center"/>
    </xf>
    <xf numFmtId="0" fontId="4" fillId="8" borderId="2" xfId="0" applyFont="1" applyFill="1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right" vertical="center" wrapText="1"/>
    </xf>
    <xf numFmtId="8" fontId="6" fillId="0" borderId="3" xfId="0" applyNumberFormat="1" applyFont="1" applyBorder="1" applyAlignment="1">
      <alignment horizontal="right" vertical="center" wrapText="1"/>
    </xf>
    <xf numFmtId="0" fontId="6" fillId="8" borderId="9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5" bestFit="1" customWidth="1"/>
    <col min="2" max="2" width="14.42578125" style="15" customWidth="1"/>
    <col min="3" max="3" width="13.28515625" style="15" bestFit="1" customWidth="1"/>
    <col min="4" max="4" width="13.42578125" style="15" bestFit="1" customWidth="1"/>
    <col min="5" max="5" width="4.28515625" style="15" customWidth="1"/>
    <col min="6" max="6" width="50" style="15" bestFit="1" customWidth="1"/>
    <col min="7" max="7" width="14.28515625" style="15" bestFit="1" customWidth="1"/>
    <col min="8" max="8" width="13.140625" style="15" bestFit="1" customWidth="1"/>
    <col min="9" max="9" width="18.7109375" style="15" customWidth="1"/>
    <col min="10" max="16384" width="16" style="15"/>
  </cols>
  <sheetData>
    <row r="1" spans="1:10" ht="57" x14ac:dyDescent="0.25">
      <c r="F1" s="16" t="s">
        <v>0</v>
      </c>
      <c r="G1" s="17" t="s">
        <v>30</v>
      </c>
      <c r="H1" s="17" t="s">
        <v>29</v>
      </c>
      <c r="I1" s="3" t="s">
        <v>31</v>
      </c>
      <c r="J1" s="18" t="s">
        <v>1</v>
      </c>
    </row>
    <row r="2" spans="1:10" ht="15" thickBot="1" x14ac:dyDescent="0.3">
      <c r="A2" s="27" t="s">
        <v>2</v>
      </c>
      <c r="B2" s="27"/>
      <c r="C2" s="27"/>
      <c r="F2" s="19" t="s">
        <v>20</v>
      </c>
      <c r="G2" s="5">
        <f>SUM(G3:G5)</f>
        <v>216</v>
      </c>
      <c r="H2" s="5">
        <f>SUM(H3:H5)</f>
        <v>12534.58</v>
      </c>
      <c r="I2" s="20">
        <f>I3+I4+I5</f>
        <v>0</v>
      </c>
      <c r="J2" s="20">
        <f>I2*1.1</f>
        <v>0</v>
      </c>
    </row>
    <row r="3" spans="1:10" ht="15" thickBot="1" x14ac:dyDescent="0.3">
      <c r="B3" s="7" t="s">
        <v>7</v>
      </c>
      <c r="C3" s="7" t="s">
        <v>6</v>
      </c>
      <c r="F3" s="29" t="s">
        <v>8</v>
      </c>
      <c r="G3" s="37">
        <v>104</v>
      </c>
      <c r="H3" s="38">
        <v>350.48</v>
      </c>
      <c r="I3" s="8">
        <f>(G3*$B$4)+(C4*$H$3)</f>
        <v>0</v>
      </c>
      <c r="J3" s="21"/>
    </row>
    <row r="4" spans="1:10" ht="15" thickBot="1" x14ac:dyDescent="0.3">
      <c r="A4" s="29" t="s">
        <v>8</v>
      </c>
      <c r="B4" s="14"/>
      <c r="C4" s="14"/>
      <c r="F4" s="29" t="s">
        <v>9</v>
      </c>
      <c r="G4" s="39">
        <v>55</v>
      </c>
      <c r="H4" s="31">
        <v>2357.3000000000002</v>
      </c>
      <c r="I4" s="8">
        <f>(C5*$H$4)</f>
        <v>0</v>
      </c>
      <c r="J4" s="21"/>
    </row>
    <row r="5" spans="1:10" ht="15" thickBot="1" x14ac:dyDescent="0.3">
      <c r="A5" s="29" t="s">
        <v>9</v>
      </c>
      <c r="B5" s="1"/>
      <c r="C5" s="14"/>
      <c r="F5" s="29" t="s">
        <v>10</v>
      </c>
      <c r="G5" s="39">
        <v>57</v>
      </c>
      <c r="H5" s="31">
        <v>9826.7999999999993</v>
      </c>
      <c r="I5" s="8">
        <f>(C6*$H$5)</f>
        <v>0</v>
      </c>
      <c r="J5" s="21"/>
    </row>
    <row r="6" spans="1:10" ht="15" thickBot="1" x14ac:dyDescent="0.3">
      <c r="A6" s="29" t="s">
        <v>10</v>
      </c>
      <c r="B6" s="1"/>
      <c r="C6" s="14"/>
    </row>
    <row r="9" spans="1:10" ht="15" customHeight="1" x14ac:dyDescent="0.25"/>
    <row r="10" spans="1:10" ht="15" thickBot="1" x14ac:dyDescent="0.3"/>
    <row r="11" spans="1:10" ht="15" thickBot="1" x14ac:dyDescent="0.3">
      <c r="A11" s="34" t="s">
        <v>27</v>
      </c>
      <c r="B11" s="35"/>
      <c r="C11" s="36"/>
    </row>
    <row r="12" spans="1:10" ht="29.25" thickBot="1" x14ac:dyDescent="0.3">
      <c r="A12" s="29" t="s">
        <v>22</v>
      </c>
      <c r="B12" s="42" t="s">
        <v>7</v>
      </c>
      <c r="C12" s="42" t="s">
        <v>23</v>
      </c>
    </row>
    <row r="13" spans="1:10" ht="15" thickBot="1" x14ac:dyDescent="0.3">
      <c r="A13" s="29" t="s">
        <v>8</v>
      </c>
      <c r="B13" s="33">
        <v>3.89</v>
      </c>
      <c r="C13" s="33">
        <v>0.63</v>
      </c>
      <c r="G13" s="47" t="s">
        <v>28</v>
      </c>
      <c r="H13" s="48"/>
      <c r="I13" s="48"/>
    </row>
    <row r="14" spans="1:10" ht="15" thickBot="1" x14ac:dyDescent="0.3">
      <c r="A14" s="29" t="s">
        <v>9</v>
      </c>
      <c r="B14" s="31"/>
      <c r="C14" s="33">
        <v>0.57999999999999996</v>
      </c>
      <c r="G14" s="44" t="s">
        <v>20</v>
      </c>
      <c r="H14" s="45">
        <v>7593.87</v>
      </c>
      <c r="I14" s="1"/>
    </row>
    <row r="15" spans="1:10" ht="15" thickBot="1" x14ac:dyDescent="0.3">
      <c r="A15" s="29" t="s">
        <v>10</v>
      </c>
      <c r="B15" s="31"/>
      <c r="C15" s="33">
        <v>0.56999999999999995</v>
      </c>
    </row>
    <row r="41" spans="2:9" x14ac:dyDescent="0.25">
      <c r="G41" s="24"/>
      <c r="H41" s="24"/>
      <c r="I41" s="24"/>
    </row>
    <row r="42" spans="2:9" x14ac:dyDescent="0.25">
      <c r="C42" s="22"/>
    </row>
    <row r="43" spans="2:9" x14ac:dyDescent="0.25">
      <c r="C43" s="23"/>
    </row>
    <row r="44" spans="2:9" x14ac:dyDescent="0.25">
      <c r="C44" s="23"/>
      <c r="F44" s="26"/>
    </row>
    <row r="46" spans="2:9" x14ac:dyDescent="0.25">
      <c r="B46" s="25"/>
    </row>
    <row r="47" spans="2:9" x14ac:dyDescent="0.25">
      <c r="B47" s="25"/>
    </row>
  </sheetData>
  <sheetProtection algorithmName="SHA-512" hashValue="4mCzKKnWLKCHHFNLOORHnDWN/mp+ekiX6aCO8w4j/Ti7GXl03NpQgmW5ar3WfMrOKFaLYD+x7b0WrEcuW0fJ4A==" saltValue="mOSRuD3He1oiacNtVYthww==" spinCount="100000" sheet="1" objects="1" scenarios="1" selectLockedCells="1"/>
  <mergeCells count="3">
    <mergeCell ref="A2:C2"/>
    <mergeCell ref="A11:C11"/>
    <mergeCell ref="G13:I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1A2B-1E50-4434-8F0F-0E15ADC374BA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17" t="s">
        <v>30</v>
      </c>
      <c r="H1" s="17" t="s">
        <v>29</v>
      </c>
      <c r="I1" s="3" t="s">
        <v>31</v>
      </c>
      <c r="J1" s="3" t="s">
        <v>1</v>
      </c>
    </row>
    <row r="2" spans="1:10" ht="15" thickBot="1" x14ac:dyDescent="0.3">
      <c r="A2" s="28" t="s">
        <v>3</v>
      </c>
      <c r="B2" s="28"/>
      <c r="C2" s="28"/>
      <c r="F2" s="4" t="s">
        <v>19</v>
      </c>
      <c r="G2" s="5">
        <f>SUM(G3:G5)</f>
        <v>290</v>
      </c>
      <c r="H2" s="5">
        <f>SUM(H3:H5)</f>
        <v>67623</v>
      </c>
      <c r="I2" s="6">
        <f>I3+I4+I5</f>
        <v>0</v>
      </c>
      <c r="J2" s="6">
        <f>I2*1.1</f>
        <v>0</v>
      </c>
    </row>
    <row r="3" spans="1:10" ht="15" thickBot="1" x14ac:dyDescent="0.3">
      <c r="B3" s="7" t="s">
        <v>7</v>
      </c>
      <c r="C3" s="7" t="s">
        <v>6</v>
      </c>
      <c r="F3" s="29" t="s">
        <v>11</v>
      </c>
      <c r="G3" s="37">
        <v>51</v>
      </c>
      <c r="H3" s="38">
        <v>3281</v>
      </c>
      <c r="I3" s="8">
        <f>(G3*$B$4)+(C4*$H$3)</f>
        <v>0</v>
      </c>
      <c r="J3" s="8"/>
    </row>
    <row r="4" spans="1:10" ht="15" thickBot="1" x14ac:dyDescent="0.3">
      <c r="A4" s="29" t="s">
        <v>11</v>
      </c>
      <c r="B4" s="14"/>
      <c r="C4" s="14"/>
      <c r="F4" s="29" t="s">
        <v>12</v>
      </c>
      <c r="G4" s="39">
        <v>96</v>
      </c>
      <c r="H4" s="31">
        <v>9328</v>
      </c>
      <c r="I4" s="8">
        <f>(C5*$H$4)</f>
        <v>0</v>
      </c>
      <c r="J4" s="8"/>
    </row>
    <row r="5" spans="1:10" ht="15" thickBot="1" x14ac:dyDescent="0.3">
      <c r="A5" s="29" t="s">
        <v>12</v>
      </c>
      <c r="C5" s="14"/>
      <c r="F5" s="29" t="s">
        <v>13</v>
      </c>
      <c r="G5" s="39">
        <v>143</v>
      </c>
      <c r="H5" s="31">
        <v>55014</v>
      </c>
      <c r="I5" s="8">
        <f>(C6*$H$5)</f>
        <v>0</v>
      </c>
      <c r="J5" s="8"/>
    </row>
    <row r="6" spans="1:10" ht="15" thickBot="1" x14ac:dyDescent="0.3">
      <c r="A6" s="29" t="s">
        <v>13</v>
      </c>
      <c r="C6" s="14"/>
    </row>
    <row r="11" spans="1:10" ht="15" thickBot="1" x14ac:dyDescent="0.3"/>
    <row r="12" spans="1:10" ht="15" thickBot="1" x14ac:dyDescent="0.3">
      <c r="A12" s="40" t="s">
        <v>26</v>
      </c>
      <c r="B12" s="43"/>
      <c r="C12" s="41"/>
    </row>
    <row r="13" spans="1:10" ht="29.25" thickBot="1" x14ac:dyDescent="0.3">
      <c r="A13" s="29" t="s">
        <v>22</v>
      </c>
      <c r="B13" s="42" t="s">
        <v>7</v>
      </c>
      <c r="C13" s="42" t="s">
        <v>23</v>
      </c>
    </row>
    <row r="14" spans="1:10" ht="15" thickBot="1" x14ac:dyDescent="0.3">
      <c r="A14" s="29" t="s">
        <v>11</v>
      </c>
      <c r="B14" s="33">
        <v>3.95</v>
      </c>
      <c r="C14" s="33">
        <v>0.62</v>
      </c>
      <c r="G14" s="47" t="s">
        <v>28</v>
      </c>
      <c r="H14" s="48"/>
      <c r="I14" s="48"/>
    </row>
    <row r="15" spans="1:10" ht="15" thickBot="1" x14ac:dyDescent="0.3">
      <c r="A15" s="29" t="s">
        <v>12</v>
      </c>
      <c r="B15" s="31"/>
      <c r="C15" s="33">
        <v>0.56999999999999995</v>
      </c>
      <c r="G15" s="44" t="s">
        <v>19</v>
      </c>
      <c r="H15" s="45">
        <v>38360.47</v>
      </c>
    </row>
    <row r="16" spans="1:10" ht="15" thickBot="1" x14ac:dyDescent="0.3">
      <c r="A16" s="29" t="s">
        <v>13</v>
      </c>
      <c r="B16" s="31"/>
      <c r="C16" s="33">
        <v>0.56000000000000005</v>
      </c>
    </row>
    <row r="35" spans="2:9" x14ac:dyDescent="0.25">
      <c r="G35" s="11"/>
      <c r="H35" s="11"/>
      <c r="I35" s="11"/>
    </row>
    <row r="39" spans="2:9" x14ac:dyDescent="0.25">
      <c r="F39" s="13"/>
    </row>
    <row r="42" spans="2:9" x14ac:dyDescent="0.25">
      <c r="C42" s="9"/>
    </row>
    <row r="43" spans="2:9" x14ac:dyDescent="0.25">
      <c r="C43" s="10"/>
    </row>
    <row r="44" spans="2:9" x14ac:dyDescent="0.25">
      <c r="C44" s="10"/>
    </row>
    <row r="46" spans="2:9" x14ac:dyDescent="0.25">
      <c r="B46" s="12"/>
    </row>
    <row r="47" spans="2:9" x14ac:dyDescent="0.25">
      <c r="B47" s="12"/>
    </row>
  </sheetData>
  <sheetProtection algorithmName="SHA-512" hashValue="KPk2ZA6GrokklPZzCVYL4WpXhV5DAC1vLU8JJaXOuYgywub2esZUfDntRo3oRccGfefQ5lu2HnVEeosJt0Ogyg==" saltValue="VcRtYA/w7jf8YcouGWV6dw==" spinCount="100000" sheet="1" objects="1" scenarios="1" selectLockedCells="1"/>
  <mergeCells count="2">
    <mergeCell ref="A2:C2"/>
    <mergeCell ref="G14:I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B5BA0-A904-4E36-9615-2620A07D8021}">
  <dimension ref="A1:J47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18.7109375" style="1" customWidth="1"/>
    <col min="10" max="16384" width="16" style="1"/>
  </cols>
  <sheetData>
    <row r="1" spans="1:10" ht="57" x14ac:dyDescent="0.25">
      <c r="F1" s="2" t="s">
        <v>0</v>
      </c>
      <c r="G1" s="17" t="s">
        <v>30</v>
      </c>
      <c r="H1" s="17" t="s">
        <v>29</v>
      </c>
      <c r="I1" s="3" t="s">
        <v>31</v>
      </c>
      <c r="J1" s="3" t="s">
        <v>1</v>
      </c>
    </row>
    <row r="2" spans="1:10" x14ac:dyDescent="0.25">
      <c r="A2" s="28" t="s">
        <v>4</v>
      </c>
      <c r="B2" s="28"/>
      <c r="C2" s="28"/>
      <c r="F2" s="4" t="s">
        <v>18</v>
      </c>
      <c r="G2" s="5">
        <f>SUM(G3:G5)</f>
        <v>624</v>
      </c>
      <c r="H2" s="5">
        <f>SUM(H3:H5)</f>
        <v>27367.96</v>
      </c>
      <c r="I2" s="6">
        <f>I3+I4+I5</f>
        <v>0</v>
      </c>
      <c r="J2" s="6">
        <f>I2*1.1</f>
        <v>0</v>
      </c>
    </row>
    <row r="3" spans="1:10" ht="15" thickBot="1" x14ac:dyDescent="0.3">
      <c r="B3" s="7" t="s">
        <v>7</v>
      </c>
      <c r="C3" s="7" t="s">
        <v>6</v>
      </c>
      <c r="F3" s="29" t="s">
        <v>14</v>
      </c>
      <c r="G3" s="31">
        <v>238</v>
      </c>
      <c r="H3" s="31">
        <v>877.3</v>
      </c>
      <c r="I3" s="8">
        <f>(G3*$B$4)+(C4*$H$3)</f>
        <v>0</v>
      </c>
      <c r="J3" s="8"/>
    </row>
    <row r="4" spans="1:10" ht="15" thickBot="1" x14ac:dyDescent="0.3">
      <c r="A4" s="29" t="s">
        <v>14</v>
      </c>
      <c r="B4" s="14"/>
      <c r="C4" s="14"/>
      <c r="F4" s="29" t="s">
        <v>15</v>
      </c>
      <c r="G4" s="31">
        <v>233</v>
      </c>
      <c r="H4" s="31">
        <v>4490.66</v>
      </c>
      <c r="I4" s="8">
        <f>(G4*$B$5)+(C5*$H$4)</f>
        <v>0</v>
      </c>
      <c r="J4" s="8"/>
    </row>
    <row r="5" spans="1:10" ht="15" thickBot="1" x14ac:dyDescent="0.3">
      <c r="A5" s="29" t="s">
        <v>15</v>
      </c>
      <c r="B5" s="14"/>
      <c r="C5" s="14"/>
      <c r="F5" s="29" t="s">
        <v>16</v>
      </c>
      <c r="G5" s="31">
        <v>153</v>
      </c>
      <c r="H5" s="31">
        <v>22000</v>
      </c>
      <c r="I5" s="8">
        <f>(G5*$B$6)+(C6*$H$5)</f>
        <v>0</v>
      </c>
      <c r="J5" s="8"/>
    </row>
    <row r="6" spans="1:10" ht="15" thickBot="1" x14ac:dyDescent="0.3">
      <c r="A6" s="29" t="s">
        <v>16</v>
      </c>
      <c r="B6" s="14"/>
      <c r="C6" s="14"/>
    </row>
    <row r="9" spans="1:10" ht="15" thickBot="1" x14ac:dyDescent="0.3"/>
    <row r="10" spans="1:10" ht="15" thickBot="1" x14ac:dyDescent="0.3">
      <c r="A10" s="34" t="s">
        <v>25</v>
      </c>
      <c r="B10" s="35"/>
      <c r="C10" s="36"/>
    </row>
    <row r="11" spans="1:10" ht="15" thickBot="1" x14ac:dyDescent="0.3">
      <c r="A11" s="29" t="s">
        <v>22</v>
      </c>
      <c r="B11" s="32" t="s">
        <v>7</v>
      </c>
      <c r="C11" s="32" t="s">
        <v>23</v>
      </c>
    </row>
    <row r="12" spans="1:10" ht="15" thickBot="1" x14ac:dyDescent="0.3">
      <c r="A12" s="29" t="s">
        <v>14</v>
      </c>
      <c r="B12" s="33">
        <v>3.68</v>
      </c>
      <c r="C12" s="33">
        <v>1</v>
      </c>
    </row>
    <row r="13" spans="1:10" ht="15" thickBot="1" x14ac:dyDescent="0.3">
      <c r="A13" s="29" t="s">
        <v>15</v>
      </c>
      <c r="B13" s="33">
        <v>3.68</v>
      </c>
      <c r="C13" s="33">
        <v>0.6</v>
      </c>
    </row>
    <row r="14" spans="1:10" ht="15" thickBot="1" x14ac:dyDescent="0.3">
      <c r="A14" s="29" t="s">
        <v>16</v>
      </c>
      <c r="B14" s="33">
        <v>3.61</v>
      </c>
      <c r="C14" s="33">
        <v>0.6</v>
      </c>
    </row>
    <row r="15" spans="1:10" x14ac:dyDescent="0.25">
      <c r="G15" s="47" t="s">
        <v>28</v>
      </c>
      <c r="H15" s="48"/>
      <c r="I15" s="48"/>
    </row>
    <row r="16" spans="1:10" ht="15" thickBot="1" x14ac:dyDescent="0.3">
      <c r="G16" s="44" t="s">
        <v>18</v>
      </c>
      <c r="H16" s="45">
        <v>19057.310000000001</v>
      </c>
    </row>
    <row r="33" spans="2:9" x14ac:dyDescent="0.25">
      <c r="G33" s="11"/>
      <c r="H33" s="11"/>
      <c r="I33" s="11"/>
    </row>
    <row r="36" spans="2:9" x14ac:dyDescent="0.25">
      <c r="F36" s="13"/>
    </row>
    <row r="42" spans="2:9" x14ac:dyDescent="0.25">
      <c r="C42" s="9"/>
    </row>
    <row r="43" spans="2:9" x14ac:dyDescent="0.25">
      <c r="C43" s="10"/>
    </row>
    <row r="44" spans="2:9" x14ac:dyDescent="0.25">
      <c r="C44" s="10"/>
    </row>
    <row r="46" spans="2:9" x14ac:dyDescent="0.25">
      <c r="B46" s="12"/>
    </row>
    <row r="47" spans="2:9" x14ac:dyDescent="0.25">
      <c r="B47" s="12"/>
    </row>
  </sheetData>
  <sheetProtection algorithmName="SHA-512" hashValue="giXo747XeL5wepGH/xSC2QxzYZmnhKC6dBT9sFSHl464KKBq0mmPASm3eAl8oxvPMfqbxyPKFJbRAMc7daO/Pg==" saltValue="iIdKQgY/UW91b7kL50HYtA==" spinCount="100000" sheet="1" objects="1" scenarios="1" selectLockedCells="1"/>
  <mergeCells count="3">
    <mergeCell ref="A2:C2"/>
    <mergeCell ref="A10:C10"/>
    <mergeCell ref="G15:I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148C6-4DD5-4654-8319-D0DEE37BD11F}">
  <dimension ref="A1:J47"/>
  <sheetViews>
    <sheetView tabSelected="1" workbookViewId="0">
      <selection activeCell="B4" sqref="B4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3.140625" style="1" bestFit="1" customWidth="1"/>
    <col min="9" max="9" width="23.140625" style="1" customWidth="1"/>
    <col min="10" max="10" width="24" style="1" customWidth="1"/>
    <col min="11" max="16384" width="16" style="1"/>
  </cols>
  <sheetData>
    <row r="1" spans="1:10" ht="57" x14ac:dyDescent="0.25">
      <c r="F1" s="2" t="s">
        <v>0</v>
      </c>
      <c r="G1" s="17" t="s">
        <v>30</v>
      </c>
      <c r="H1" s="17" t="s">
        <v>29</v>
      </c>
      <c r="I1" s="3" t="s">
        <v>31</v>
      </c>
      <c r="J1" s="3" t="s">
        <v>1</v>
      </c>
    </row>
    <row r="2" spans="1:10" x14ac:dyDescent="0.25">
      <c r="A2" s="28" t="s">
        <v>5</v>
      </c>
      <c r="B2" s="28"/>
      <c r="C2" s="28"/>
      <c r="F2" s="4" t="s">
        <v>17</v>
      </c>
      <c r="G2" s="5">
        <f>SUM(G3:G5)</f>
        <v>3482</v>
      </c>
      <c r="H2" s="5">
        <f>SUM(H3:H5)</f>
        <v>139861</v>
      </c>
      <c r="I2" s="6">
        <f>I3+I4+I5</f>
        <v>0</v>
      </c>
      <c r="J2" s="6">
        <f>I2*1.1</f>
        <v>0</v>
      </c>
    </row>
    <row r="3" spans="1:10" ht="15" thickBot="1" x14ac:dyDescent="0.3">
      <c r="B3" s="7" t="s">
        <v>7</v>
      </c>
      <c r="C3" s="7" t="s">
        <v>6</v>
      </c>
      <c r="F3" s="29" t="s">
        <v>8</v>
      </c>
      <c r="G3" s="30">
        <v>1860</v>
      </c>
      <c r="H3" s="30">
        <v>21836</v>
      </c>
      <c r="I3" s="8">
        <f>(G3*$B$4)+(C4*$H$3)</f>
        <v>0</v>
      </c>
      <c r="J3" s="8"/>
    </row>
    <row r="4" spans="1:10" ht="15" thickBot="1" x14ac:dyDescent="0.3">
      <c r="A4" s="29" t="s">
        <v>8</v>
      </c>
      <c r="B4" s="14"/>
      <c r="C4" s="14"/>
      <c r="F4" s="29" t="s">
        <v>9</v>
      </c>
      <c r="G4" s="30">
        <v>1010</v>
      </c>
      <c r="H4" s="30">
        <v>55228</v>
      </c>
      <c r="I4" s="8">
        <f>(C5*$H$4)</f>
        <v>0</v>
      </c>
      <c r="J4" s="8"/>
    </row>
    <row r="5" spans="1:10" ht="15" thickBot="1" x14ac:dyDescent="0.3">
      <c r="A5" s="29" t="s">
        <v>9</v>
      </c>
      <c r="C5" s="14"/>
      <c r="F5" s="29" t="s">
        <v>10</v>
      </c>
      <c r="G5" s="31">
        <v>612</v>
      </c>
      <c r="H5" s="30">
        <v>62797</v>
      </c>
      <c r="I5" s="8">
        <f>(C6*$H$5)</f>
        <v>0</v>
      </c>
      <c r="J5" s="8"/>
    </row>
    <row r="6" spans="1:10" ht="15" thickBot="1" x14ac:dyDescent="0.3">
      <c r="A6" s="29" t="s">
        <v>10</v>
      </c>
      <c r="C6" s="14"/>
    </row>
    <row r="10" spans="1:10" ht="15" thickBot="1" x14ac:dyDescent="0.3"/>
    <row r="11" spans="1:10" ht="15" thickBot="1" x14ac:dyDescent="0.3">
      <c r="A11" s="34" t="s">
        <v>21</v>
      </c>
      <c r="B11" s="35"/>
      <c r="C11" s="36"/>
    </row>
    <row r="12" spans="1:10" ht="15" thickBot="1" x14ac:dyDescent="0.3">
      <c r="A12" s="29" t="s">
        <v>22</v>
      </c>
      <c r="B12" s="32" t="s">
        <v>7</v>
      </c>
      <c r="C12" s="32" t="s">
        <v>23</v>
      </c>
    </row>
    <row r="13" spans="1:10" ht="15" thickBot="1" x14ac:dyDescent="0.3">
      <c r="A13" s="29" t="s">
        <v>8</v>
      </c>
      <c r="B13" s="33">
        <v>3.94</v>
      </c>
      <c r="C13" s="33">
        <v>0.53</v>
      </c>
    </row>
    <row r="14" spans="1:10" ht="15" thickBot="1" x14ac:dyDescent="0.3">
      <c r="A14" s="29" t="s">
        <v>9</v>
      </c>
      <c r="B14" s="31" t="s">
        <v>24</v>
      </c>
      <c r="C14" s="33">
        <v>0.53</v>
      </c>
    </row>
    <row r="15" spans="1:10" ht="15" thickBot="1" x14ac:dyDescent="0.3">
      <c r="A15" s="29" t="s">
        <v>10</v>
      </c>
      <c r="B15" s="31" t="s">
        <v>24</v>
      </c>
      <c r="C15" s="33">
        <v>0.53</v>
      </c>
      <c r="G15" s="47" t="s">
        <v>28</v>
      </c>
      <c r="H15" s="48"/>
      <c r="I15" s="48"/>
    </row>
    <row r="16" spans="1:10" ht="15" thickBot="1" x14ac:dyDescent="0.3">
      <c r="G16" s="44" t="s">
        <v>17</v>
      </c>
      <c r="H16" s="46">
        <v>81454.73</v>
      </c>
    </row>
    <row r="31" spans="7:9" x14ac:dyDescent="0.25">
      <c r="G31" s="11"/>
      <c r="H31" s="11"/>
      <c r="I31" s="11"/>
    </row>
    <row r="37" spans="2:6" x14ac:dyDescent="0.25">
      <c r="F37" s="13"/>
    </row>
    <row r="42" spans="2:6" x14ac:dyDescent="0.25">
      <c r="C42" s="9"/>
    </row>
    <row r="43" spans="2:6" x14ac:dyDescent="0.25">
      <c r="C43" s="10"/>
    </row>
    <row r="44" spans="2:6" x14ac:dyDescent="0.25">
      <c r="C44" s="10"/>
    </row>
    <row r="46" spans="2:6" x14ac:dyDescent="0.25">
      <c r="B46" s="12"/>
    </row>
    <row r="47" spans="2:6" x14ac:dyDescent="0.25">
      <c r="B47" s="12"/>
    </row>
  </sheetData>
  <sheetProtection algorithmName="SHA-512" hashValue="W4Uv4ZAPVHbU72ccF2lp+Ypt0ce4fSgYjZ34UStJuBVsmj41SN7O4PUGtAS7cbYCX9Wm9lBPIZvJqZ9KPlTqWg==" saltValue="wZu3L4CnXrnVJSaYTNel5A==" spinCount="100000" sheet="1" objects="1" scenarios="1" selectLockedCells="1"/>
  <mergeCells count="3">
    <mergeCell ref="A2:C2"/>
    <mergeCell ref="A11:C11"/>
    <mergeCell ref="G15:I1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BB401A9D-022D-4237-A374-5496E76F99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0BB44C-17B2-487F-B8DD-5EDA03C0EF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1A21E6-7060-432E-A7A3-73EFF50EB89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 AVILA</vt:lpstr>
      <vt:lpstr>LOTE 2 PALENCIA</vt:lpstr>
      <vt:lpstr>LOTE 3 SALAMANCA</vt:lpstr>
      <vt:lpstr>LOTE 4 VALLADOLID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2024-12-10T12:25:56Z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