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utuamontanesaes.sharepoint.com/sites/ContratacionPublica/Documentos compartidos/General/Licitaciones/CONTRATACION 2024/_ABIERTOS 2024/MM2024000113 ANASTOMOSIS Y PEQUEÑO INSTRUMENTAL/ANEXO OFERTA ECONOMICA/"/>
    </mc:Choice>
  </mc:AlternateContent>
  <xr:revisionPtr revIDLastSave="1142" documentId="8_{41FAC578-2E5F-4419-969F-336EBFC2387D}" xr6:coauthVersionLast="47" xr6:coauthVersionMax="47" xr10:uidLastSave="{D14E10BF-4997-4E42-A682-CE4BB3503752}"/>
  <bookViews>
    <workbookView xWindow="-120" yWindow="-120" windowWidth="29040" windowHeight="15720" activeTab="3" xr2:uid="{8EB2C749-4BF8-4270-A904-6E7B0DF2A308}"/>
  </bookViews>
  <sheets>
    <sheet name="LOTE 1" sheetId="1" r:id="rId1"/>
    <sheet name="LOTE 2" sheetId="2" r:id="rId2"/>
    <sheet name="LOTE 3" sheetId="3" r:id="rId3"/>
    <sheet name="LOTE 4" sheetId="4" r:id="rId4"/>
  </sheets>
  <definedNames>
    <definedName name="_xlnm._FilterDatabase" localSheetId="0" hidden="1">'LOTE 1'!$A$2:$G$21</definedName>
    <definedName name="_xlnm._FilterDatabase" localSheetId="1" hidden="1">'LOTE 2'!$A$2:$H$10</definedName>
    <definedName name="_xlnm._FilterDatabase" localSheetId="2" hidden="1">'LOTE 3'!$A$2:$H$80</definedName>
    <definedName name="_xlnm._FilterDatabase" localSheetId="3" hidden="1">'LOTE 4'!$B$2:$H$25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4" l="1"/>
  <c r="H5" i="4"/>
  <c r="H6" i="4"/>
  <c r="H7" i="4"/>
  <c r="H8" i="4"/>
  <c r="H9" i="4"/>
  <c r="H10" i="4"/>
  <c r="H11" i="4"/>
  <c r="H12" i="4"/>
  <c r="H13" i="4"/>
  <c r="H14" i="4"/>
  <c r="H15" i="4"/>
  <c r="H16" i="4"/>
  <c r="H17" i="4"/>
  <c r="H18" i="4"/>
  <c r="H19" i="4"/>
  <c r="H20" i="4"/>
  <c r="H21" i="4"/>
  <c r="H22" i="4"/>
  <c r="H23" i="4"/>
  <c r="H24" i="4"/>
  <c r="H3" i="4"/>
  <c r="H6" i="1"/>
  <c r="I9" i="2"/>
  <c r="H13" i="1"/>
  <c r="H4" i="3"/>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3" i="3"/>
  <c r="H8" i="1"/>
  <c r="H4" i="2"/>
  <c r="H6" i="2"/>
  <c r="H7" i="2"/>
  <c r="H8" i="2"/>
  <c r="H5" i="2"/>
  <c r="H9" i="2"/>
  <c r="H3" i="2"/>
  <c r="H4" i="1"/>
  <c r="H5" i="1"/>
  <c r="H7" i="1"/>
  <c r="H9" i="1"/>
  <c r="H10" i="1"/>
  <c r="H11" i="1"/>
  <c r="H12" i="1"/>
  <c r="H14" i="1"/>
  <c r="H15" i="1"/>
  <c r="H16" i="1"/>
  <c r="H17" i="1"/>
  <c r="H18" i="1"/>
  <c r="H19" i="1"/>
  <c r="H20" i="1"/>
  <c r="H3" i="1"/>
  <c r="I5" i="4" l="1"/>
  <c r="I5" i="2"/>
  <c r="H25" i="4"/>
  <c r="I24" i="4"/>
  <c r="H10" i="2"/>
  <c r="H80" i="3"/>
  <c r="H21" i="1"/>
</calcChain>
</file>

<file path=xl/sharedStrings.xml><?xml version="1.0" encoding="utf-8"?>
<sst xmlns="http://schemas.openxmlformats.org/spreadsheetml/2006/main" count="407" uniqueCount="380">
  <si>
    <t>LOTE 1</t>
  </si>
  <si>
    <t>Material SAP</t>
  </si>
  <si>
    <t>Descripción Artículo Solicitado Mutua Montañesa</t>
  </si>
  <si>
    <t>Referencia Fabricante</t>
  </si>
  <si>
    <t xml:space="preserve">Cantidad estimada anual </t>
  </si>
  <si>
    <t>IVA</t>
  </si>
  <si>
    <t>UTIL3208</t>
  </si>
  <si>
    <t>Clamp doble para arteria 40g t-s caja 10ui. Pinza de tamaño micro que se utilizan en anastomosis temporal</t>
  </si>
  <si>
    <t>TKS-2</t>
  </si>
  <si>
    <t>UTIL3209</t>
  </si>
  <si>
    <t>Clamp doble para arteria 60g t-m caja 10ui. Pinza de tamaño micro que se utilizan en anastomosis temporal</t>
  </si>
  <si>
    <t>TKM-2</t>
  </si>
  <si>
    <t>UTIL3206</t>
  </si>
  <si>
    <t>Clamp doble para vena 20g t-s caja 10ui. Pinza de tamaño micro que se utilizan en anastomosis temporal</t>
  </si>
  <si>
    <t>TKSV-2</t>
  </si>
  <si>
    <t>UTIL3207</t>
  </si>
  <si>
    <t>Clamp doble para vena 30g t-m caja 10ui. Pinza de tamaño micro que se utilizan en anastomosis temporal</t>
  </si>
  <si>
    <t>TKMV-2</t>
  </si>
  <si>
    <t>UTIL3212</t>
  </si>
  <si>
    <t>Clamp sencillo para arteria 40g t-s caja 10ui. Pinza de tamaño micro que se utilizan en anastomosis temporal</t>
  </si>
  <si>
    <t>TKS-1</t>
  </si>
  <si>
    <t>UTIL3213</t>
  </si>
  <si>
    <t>Clamp sencillo para arteria 60g t-m caja 10ui. Pinza de tamaño micro que se utilizan en anastomosis temporal</t>
  </si>
  <si>
    <t>TKM-1</t>
  </si>
  <si>
    <t>UTIL3210</t>
  </si>
  <si>
    <t>Clamp sencillo para vena 20g t-s caja 10ui. Pinza de tamaño micro que se utilizan en anastomosis temporal</t>
  </si>
  <si>
    <t>TKSV-1</t>
  </si>
  <si>
    <t>UTIL3211</t>
  </si>
  <si>
    <t>Clamp sencillo para vena 30g t-m caja 10ui. Pinza de tamaño micro que se utilizan en anastomosis temporal</t>
  </si>
  <si>
    <t>TKMV-1</t>
  </si>
  <si>
    <t>UTIL3197</t>
  </si>
  <si>
    <t>Coupler 1.0mm gris. Sistema anastomótico microvascular diseñado específicamente para su uso en la anastomosis de venas y arterias que normalmente se encuentran en los procedimientos microquirúrgicos</t>
  </si>
  <si>
    <t>GEM2750/I</t>
  </si>
  <si>
    <t>UTIL3201</t>
  </si>
  <si>
    <t>Coupler 1.5mm azul caja 6ui. Sistema anastomótico microvascular diseñado específicamente para su uso en la anastomosis de venas y arterias que normalmente se encuentran en los procedimientos microquirúrgicos</t>
  </si>
  <si>
    <t>GEM2751</t>
  </si>
  <si>
    <t>UTIL3202</t>
  </si>
  <si>
    <t>Coupler 2mm verde caja 6ui. Sistema anastomótico microvascular diseñado específicamente para su uso en la anastomosis de venas y arterias que normalmente se encuentran en los procedimientos microquirúrgicos</t>
  </si>
  <si>
    <t>GEM2752</t>
  </si>
  <si>
    <t>UTIL3203</t>
  </si>
  <si>
    <t>Coupler 2,5mm rojo caja 6ui. Sistema anastomótico microvascular diseñado específicamente para su uso en la anastomosis de venas y arterias que normalmente se encuentran en los procedimientos microquirúrgicos</t>
  </si>
  <si>
    <t>GEM2753</t>
  </si>
  <si>
    <t>UTIL3198</t>
  </si>
  <si>
    <t>Coupler 3mm amarillo caja 6ui. Sistema anastomótico microvascular diseñado específicamente para su uso en la anastomosis de venas y arterias que normalmente se encuentran en los procedimientos microquirúrgicos</t>
  </si>
  <si>
    <t>GEM2754/I</t>
  </si>
  <si>
    <t>UTIL3199</t>
  </si>
  <si>
    <t>Coupler 3,5mm púrpura caja 6ui. Sistema anastomótico microvascular diseñado específicamente para su uso en la anastomosis de venas y arterias que normalmente se encuentran en los procedimientos microquirúrgicos</t>
  </si>
  <si>
    <t>GEM2755/I</t>
  </si>
  <si>
    <t>UTIL3204</t>
  </si>
  <si>
    <t>Coupler 3,5mm púrpura caja  6ui. Sistema anastomótico microvascular diseñado específicamente para su uso en la anastomosis de venas y arterias que normalmente se encuentran en los procedimientos microquirúrgicos</t>
  </si>
  <si>
    <t>GEM2755</t>
  </si>
  <si>
    <t>UTIL3205</t>
  </si>
  <si>
    <t>Coupler 4mm naranja caja 6ui. Sistema anastomótico microvascular diseñado específicamente para su uso en la anastomosis de venas y arterias que normalmente se encuentran en los procedimientos microquirúrgicos</t>
  </si>
  <si>
    <t>GEM2756</t>
  </si>
  <si>
    <t>UTIL3215</t>
  </si>
  <si>
    <t>Microclips superfine 1.5mm 30 cartuchos. Microclips hemostáticos garantiza un cierre seguro incluso de los vasos más delicados. Estos clips de titanio tienen una forma de chevron única y dientes atraucéntricos entrelazados que evitan el deslizamiento multidireccional. Proporciona un cierre progresivo y envolvente de punta a punta antes de la oclusión completa y segura de tejida o vasos.</t>
  </si>
  <si>
    <t>GEM1521</t>
  </si>
  <si>
    <t>UTIL3214</t>
  </si>
  <si>
    <t>Microclips titanio 2.4 mm 30 cartuchos. Microclips hemostáticos garantiza un cierre seguro incluso de los vasos más delicados. Titanio puro con consistencia maleable. Proporciona oclusión de vasos memoria cero para evitar que la punta se abra después de la aplicación. Biológicamente inerte y radiolúcido. No ferroso para uso con equipos de resonancia magnética o de exploración relacionados</t>
  </si>
  <si>
    <t>GEM2431</t>
  </si>
  <si>
    <t>TOTAL LOTE</t>
  </si>
  <si>
    <t>LOTE 2</t>
  </si>
  <si>
    <t>UTIL3218</t>
  </si>
  <si>
    <t>20 large titanium clips- ligaclip mca caja 6ui. Aplicador de clips múltiples precargado con 20-30 clips y ofrece una función de bloqueo para minimizar el daño, así como ranuras patentadas en los clips para una fijación segura y una mayor seguridad del clip.</t>
  </si>
  <si>
    <t>MCL20</t>
  </si>
  <si>
    <t>UTIL0291N</t>
  </si>
  <si>
    <t>20 small titanium clips ligaclip mca caja 6ui.  Aplicador de clips múltiples precargado con 20-30 clips y ofrece una función de bloqueo para minimizar el daño, así como ranuras patentadas en los clips para una fijación segura y una mayor seguridad del clip.</t>
  </si>
  <si>
    <t>MCS20</t>
  </si>
  <si>
    <t>UTIL1332</t>
  </si>
  <si>
    <t>Accesorio del equipo Sterrad, contenedor que almacena 3 cassettes después de su uso. caja 10 ui.</t>
  </si>
  <si>
    <t>UTIL1579</t>
  </si>
  <si>
    <t>Aguja viuda 1/2 caja 12ui. aguja de cuerpo triangular 34mm</t>
  </si>
  <si>
    <t>BL211N</t>
  </si>
  <si>
    <t>UTIL1578</t>
  </si>
  <si>
    <t>Aguja viuda 1/2 caja 12ui. aguja de cuerpo triangular 38mm</t>
  </si>
  <si>
    <t>BL210N</t>
  </si>
  <si>
    <t>UTIL1693</t>
  </si>
  <si>
    <t>Aplicador clip titanio l-24cm caja 6 ui. Aplicador clip titanio 24cm 20 clips 4mm caja 6 uds son estériles, desechables, automáticos y entregan clips de ligadura de titanio.</t>
  </si>
  <si>
    <t>MSM20</t>
  </si>
  <si>
    <t>UTIL0622</t>
  </si>
  <si>
    <t xml:space="preserve">Cassettes sterrad nx. esterilizante en formato de cassette, que entrega una cantidad predefinida de peróxido de hidrógeno por ciclo para lograr la esterilización de manera conveniente y efectiva. </t>
  </si>
  <si>
    <t>LOTE 3</t>
  </si>
  <si>
    <t>Referencia fabricante</t>
  </si>
  <si>
    <t>UTIL1534</t>
  </si>
  <si>
    <t>Aceite lubricante en spray para instrumental.  Formulado con ingredientes de alta calidad que garantizan una lubricación eficiente y duradera, prolongando la vida útil de los instrumentos y asegurando su correcto funcionamiento.</t>
  </si>
  <si>
    <t>JG600</t>
  </si>
  <si>
    <t>UTIL1768</t>
  </si>
  <si>
    <t>Batea riñonada inoxidable 200x150x35 mm</t>
  </si>
  <si>
    <t>742-184</t>
  </si>
  <si>
    <t>UTIL3455</t>
  </si>
  <si>
    <t>Cepillo de acero para instrumental</t>
  </si>
  <si>
    <t>P8138SS</t>
  </si>
  <si>
    <t>UTIL3454</t>
  </si>
  <si>
    <t xml:space="preserve">Cepillo de nylon para instrumental </t>
  </si>
  <si>
    <t>M-16</t>
  </si>
  <si>
    <t>UTIL2906</t>
  </si>
  <si>
    <t>Cureta con raspador estéril caja 30 ui</t>
  </si>
  <si>
    <t>4891-501</t>
  </si>
  <si>
    <t>UTIL2907</t>
  </si>
  <si>
    <t>Cureta doble estéril caja 30 ui</t>
  </si>
  <si>
    <t>4891-502</t>
  </si>
  <si>
    <t>UTIL0090</t>
  </si>
  <si>
    <t xml:space="preserve">Dermatomo nach watson </t>
  </si>
  <si>
    <t>BA719R</t>
  </si>
  <si>
    <t>UTIL2192</t>
  </si>
  <si>
    <t>Separador de hohmann 18mm 24cm </t>
  </si>
  <si>
    <t>32.801.18</t>
  </si>
  <si>
    <t>UTIL3394</t>
  </si>
  <si>
    <t>Elevador para hueso 17mm punta corta fina</t>
  </si>
  <si>
    <t>FK171R</t>
  </si>
  <si>
    <t>UTIL1954</t>
  </si>
  <si>
    <t>Fonendoscopio littmann iii negro</t>
  </si>
  <si>
    <t>780-340</t>
  </si>
  <si>
    <t>UTIL1605</t>
  </si>
  <si>
    <t>Fonendoscopio riester duplex</t>
  </si>
  <si>
    <t>865-160</t>
  </si>
  <si>
    <t>UTIL2063</t>
  </si>
  <si>
    <t>Goniometro de dedos metalico</t>
  </si>
  <si>
    <t>798-051</t>
  </si>
  <si>
    <t>UTIL3585</t>
  </si>
  <si>
    <t>Goniometro multiple "v" plastico 360º 20</t>
  </si>
  <si>
    <t>A900433</t>
  </si>
  <si>
    <t>UTIL3465</t>
  </si>
  <si>
    <t>Halsted mosquito recto 125mm aesculap</t>
  </si>
  <si>
    <t>A008321</t>
  </si>
  <si>
    <t>UTIL1813</t>
  </si>
  <si>
    <t>Hohmann 8 mm acncho curvo</t>
  </si>
  <si>
    <t>FK118R</t>
  </si>
  <si>
    <t>UTIL2373</t>
  </si>
  <si>
    <t>Hoja de cincel 10 mm</t>
  </si>
  <si>
    <t>FL668R</t>
  </si>
  <si>
    <t>UTIL2513</t>
  </si>
  <si>
    <t>Hoja de cincel 16 mm</t>
  </si>
  <si>
    <t>FL670R</t>
  </si>
  <si>
    <t>UTIL2512</t>
  </si>
  <si>
    <t>Hoja de cincel 5 mm</t>
  </si>
  <si>
    <t>FL666R</t>
  </si>
  <si>
    <t>UTIL3580</t>
  </si>
  <si>
    <t>Hojas dermatomo feather caja 20 un.</t>
  </si>
  <si>
    <t>UTIL0091</t>
  </si>
  <si>
    <t>Hojas dermatomo paq. 10 un.</t>
  </si>
  <si>
    <t>BA718R</t>
  </si>
  <si>
    <t>LINT0006</t>
  </si>
  <si>
    <t>Linterna exploracion pupilar con filtro az</t>
  </si>
  <si>
    <t>UTIL2904</t>
  </si>
  <si>
    <t>Mango bisturi nº 3</t>
  </si>
  <si>
    <t>742-001</t>
  </si>
  <si>
    <t>UTIL2905</t>
  </si>
  <si>
    <t>Mango bisturi nº 4</t>
  </si>
  <si>
    <t>742-002</t>
  </si>
  <si>
    <t>UTIL2471</t>
  </si>
  <si>
    <t>Martillo metal de hajek 220mm</t>
  </si>
  <si>
    <t>FL044R</t>
  </si>
  <si>
    <t>UTIL3659</t>
  </si>
  <si>
    <t>Martillo reflejos taylor</t>
  </si>
  <si>
    <t>A001297</t>
  </si>
  <si>
    <t>UTIL1466</t>
  </si>
  <si>
    <t>Mosquito curvo sin dientes</t>
  </si>
  <si>
    <t>HB515</t>
  </si>
  <si>
    <t>UTIL3392</t>
  </si>
  <si>
    <t>Osteotomo lambotte 125mm 4mm ancho</t>
  </si>
  <si>
    <t>FL101R</t>
  </si>
  <si>
    <t>UTIL3393</t>
  </si>
  <si>
    <t>Osteotomo lambotte 125mm 6mm ancho</t>
  </si>
  <si>
    <t>FL102R</t>
  </si>
  <si>
    <t>UTIL2374</t>
  </si>
  <si>
    <t>Osteotomo lambotte recto 247mm 15mm anc</t>
  </si>
  <si>
    <t>FL654R</t>
  </si>
  <si>
    <t>UTIL2375</t>
  </si>
  <si>
    <t>Osteotomo lambotte recto 247mm 20mm anc</t>
  </si>
  <si>
    <t>FL656R</t>
  </si>
  <si>
    <t>UTIL1664</t>
  </si>
  <si>
    <t>Osteotomo recto 4mm 17cm.</t>
  </si>
  <si>
    <t>HB3470-04</t>
  </si>
  <si>
    <t>PREV0207</t>
  </si>
  <si>
    <t>Otoscopio riester e-scope fo xl 2,5v neg</t>
  </si>
  <si>
    <t>002771 2101-201</t>
  </si>
  <si>
    <t>UTIL3395</t>
  </si>
  <si>
    <t>Palanca osea hohmann 10mm l-220mm</t>
  </si>
  <si>
    <t>FK170R</t>
  </si>
  <si>
    <t>UTIL3396</t>
  </si>
  <si>
    <t>Palanca osea peqqueña punta corta/estrella 6mm</t>
  </si>
  <si>
    <t>FK117R</t>
  </si>
  <si>
    <t>UTIL3279</t>
  </si>
  <si>
    <t>Periostotomo de lambotte 10 cm.ancho</t>
  </si>
  <si>
    <t>FK356R</t>
  </si>
  <si>
    <t>PINZ0106</t>
  </si>
  <si>
    <t>Pinza adaptadora negra</t>
  </si>
  <si>
    <t>735-020</t>
  </si>
  <si>
    <t>PINZ0105</t>
  </si>
  <si>
    <t>Pinza adaptadora roja</t>
  </si>
  <si>
    <t>A001659 735-021</t>
  </si>
  <si>
    <t>UTIL2525</t>
  </si>
  <si>
    <t>Pinza adson delicado 120mm</t>
  </si>
  <si>
    <t>PINZ0164</t>
  </si>
  <si>
    <t>Pinza adson est s/d 12 cm.</t>
  </si>
  <si>
    <t>A001026</t>
  </si>
  <si>
    <t>PINZ0158</t>
  </si>
  <si>
    <t>Pinza campo 135mm</t>
  </si>
  <si>
    <t>BF433R</t>
  </si>
  <si>
    <t>PINZ0139</t>
  </si>
  <si>
    <t>Pinza diseccion c/dientes 145mm</t>
  </si>
  <si>
    <t>742-132</t>
  </si>
  <si>
    <t>PINZ0154</t>
  </si>
  <si>
    <t>Pinza diseccion dientes 140 mm</t>
  </si>
  <si>
    <t>PINZ0162</t>
  </si>
  <si>
    <t>Pinza diseccion recta s/d 14 cm</t>
  </si>
  <si>
    <t>PINZ0138</t>
  </si>
  <si>
    <t>Pinza diseccion standard 130mm</t>
  </si>
  <si>
    <t>742-211</t>
  </si>
  <si>
    <t>UTIL3397</t>
  </si>
  <si>
    <t>Pinza gubia friedmann 14cm curva</t>
  </si>
  <si>
    <t>FO407R</t>
  </si>
  <si>
    <t>UTIL3521</t>
  </si>
  <si>
    <t>Pinza hemost. jacobson crv 130 mm</t>
  </si>
  <si>
    <t>MB229R</t>
  </si>
  <si>
    <t>UTIL2102</t>
  </si>
  <si>
    <t>Pinza hemost.kocher curva 185mm</t>
  </si>
  <si>
    <t>BH645R</t>
  </si>
  <si>
    <t>PINZ0143</t>
  </si>
  <si>
    <t>Pinza micro adson 120 mm bm220r</t>
  </si>
  <si>
    <t>A008708</t>
  </si>
  <si>
    <t>PINZ0159</t>
  </si>
  <si>
    <t>Pinza quitagrapas zillion</t>
  </si>
  <si>
    <t>4891-521</t>
  </si>
  <si>
    <t>UTIL2526</t>
  </si>
  <si>
    <t>Pinza recta 1x2 dientes 115mm</t>
  </si>
  <si>
    <t>742-130</t>
  </si>
  <si>
    <t>UTIL2540</t>
  </si>
  <si>
    <t>Pinza sin dientes 145mm</t>
  </si>
  <si>
    <t>BD077R</t>
  </si>
  <si>
    <t>AGUJ3018</t>
  </si>
  <si>
    <t>Porta agujas</t>
  </si>
  <si>
    <t>BM016R</t>
  </si>
  <si>
    <t>UTIL2745</t>
  </si>
  <si>
    <t>Porta agujas hegar 205 mm</t>
  </si>
  <si>
    <t>BM077R</t>
  </si>
  <si>
    <t>UTIL1696</t>
  </si>
  <si>
    <t>Porta-agujas halsey 13 cm</t>
  </si>
  <si>
    <t>HB2310</t>
  </si>
  <si>
    <t>UTIL3496</t>
  </si>
  <si>
    <t>Pulsioximetro dedo</t>
  </si>
  <si>
    <t>A008265</t>
  </si>
  <si>
    <t>SEPA0011</t>
  </si>
  <si>
    <t>Separador adson-baby c/articula. 140mm</t>
  </si>
  <si>
    <t>BV085R</t>
  </si>
  <si>
    <t>UTIL2805</t>
  </si>
  <si>
    <t>Separador autoestatico alm</t>
  </si>
  <si>
    <t>BV010R</t>
  </si>
  <si>
    <t>UTIL3399</t>
  </si>
  <si>
    <t>Separador auto-retentivo adson baby 165m</t>
  </si>
  <si>
    <t>BV094R</t>
  </si>
  <si>
    <t>UTIL3468</t>
  </si>
  <si>
    <t>Separador de gosset</t>
  </si>
  <si>
    <t>BV500R</t>
  </si>
  <si>
    <t>UTIL3470</t>
  </si>
  <si>
    <t>Tenotomo stripper 5mm, 280 mm</t>
  </si>
  <si>
    <t>210-665-281</t>
  </si>
  <si>
    <t>TENS0118</t>
  </si>
  <si>
    <t>Tensiometro digital 1 unidad.   Tensiometro más innovador de su línea, combina el Manguito y la app para usar en cualquier dispositivo electrónico como móvil o tablet.</t>
  </si>
  <si>
    <t>TIJE0070</t>
  </si>
  <si>
    <t xml:space="preserve">Tijera curva a/r 115 mm </t>
  </si>
  <si>
    <t>742-196</t>
  </si>
  <si>
    <t>TIJE0076</t>
  </si>
  <si>
    <t>Tijera de mayo</t>
  </si>
  <si>
    <t>BC243R</t>
  </si>
  <si>
    <t>TIJE0051</t>
  </si>
  <si>
    <t>Tijera de vendajes 140mm</t>
  </si>
  <si>
    <t>A003819</t>
  </si>
  <si>
    <t>UTIL3464</t>
  </si>
  <si>
    <t xml:space="preserve">Tijera iris curva 110 mm </t>
  </si>
  <si>
    <t>A008320</t>
  </si>
  <si>
    <t>TIJE0044</t>
  </si>
  <si>
    <t>Tijera mayo curva 17 cm.</t>
  </si>
  <si>
    <t>HB1798</t>
  </si>
  <si>
    <t>UTIL2908</t>
  </si>
  <si>
    <t>Tijera metze. curva 180 mm</t>
  </si>
  <si>
    <t>742-118</t>
  </si>
  <si>
    <t>TIJE0075</t>
  </si>
  <si>
    <t>Tijera para cortar ropas, dentada, 235 mm</t>
  </si>
  <si>
    <t>LX558R</t>
  </si>
  <si>
    <t>UTIL2530</t>
  </si>
  <si>
    <t>Tijera quita puntos luttauer 130mm</t>
  </si>
  <si>
    <t>TIJE0037</t>
  </si>
  <si>
    <t>Tijera recta punta aguda 115mm</t>
  </si>
  <si>
    <t>742-190</t>
  </si>
  <si>
    <t>TIJE0077</t>
  </si>
  <si>
    <t>Tijera recta punta aguda/roma 14mm</t>
  </si>
  <si>
    <t>A004632</t>
  </si>
  <si>
    <t>TIJE0072</t>
  </si>
  <si>
    <t>Tijera sc curva 11 cm.</t>
  </si>
  <si>
    <t>218-712SC</t>
  </si>
  <si>
    <t>TIJE0125</t>
  </si>
  <si>
    <t>Tijera spencer 90 mm</t>
  </si>
  <si>
    <t>UTIL3346</t>
  </si>
  <si>
    <t>Tijera vendajes lister 140mm</t>
  </si>
  <si>
    <t>BC861R</t>
  </si>
  <si>
    <t>TIJE0041</t>
  </si>
  <si>
    <t>Tijeras universales</t>
  </si>
  <si>
    <t>168-009</t>
  </si>
  <si>
    <t> S9100-02</t>
  </si>
  <si>
    <t xml:space="preserve">Báscula digital con tallimetro </t>
  </si>
  <si>
    <t xml:space="preserve">Dinamómetro hidráulico de mano de 5 posiciones para proporcionar lecturas precisas de la fuerza de agarre </t>
  </si>
  <si>
    <t>LOTE 4</t>
  </si>
  <si>
    <t>UTIL2436</t>
  </si>
  <si>
    <t>Cable Monopolar para laparoscopia estéril. Un solo uso 2,5m x 4mm</t>
  </si>
  <si>
    <t>UTIL2446</t>
  </si>
  <si>
    <t>Electrodo de gancho en L monopolar desechable de ø 5 mm 330 mm. Instrumento estéril y de único uso para una variedad de procedimientos laparoscópicos para coagular y disectar tejido. Caja 10 ui.</t>
  </si>
  <si>
    <t>026-4105</t>
  </si>
  <si>
    <t>UTIL2516</t>
  </si>
  <si>
    <t>Malla de poliéster con sistema de autofijación absorbible para el lado derecho. Poliéster con sujetadores de ácido poliláctico para la reparación de hernia inguinal. Malla Timesh 10X15cm PP-TITAN BD 35gr.</t>
  </si>
  <si>
    <t>UTIL2451</t>
  </si>
  <si>
    <t xml:space="preserve">Implante de refuerzo de tejido blando titanizado para el tratamiento médico de las hernias. De polipropileno con superficie titanizada unida covalentemente. Espesor de la capa de titanización: aprox. 30-50 nm. Tejida con fibras monofilares. Bordes: corte por láser, redondeado. Malla de 15 x 15cm de 35 gr. </t>
  </si>
  <si>
    <t>026-2030</t>
  </si>
  <si>
    <t>UTIL2452</t>
  </si>
  <si>
    <t>Sutura mecánica usada en la fijación de implantes o cierre de tejido. Aplicador largo de 30 cm. para cirugía laparoscopica + 10 Suturas</t>
  </si>
  <si>
    <t>026-7451</t>
  </si>
  <si>
    <t>UTIL2448</t>
  </si>
  <si>
    <t>Disector monopolar con gatillo de 5 mm de diámetro una longitud de pinza de 330 mm con una longitud de mandíbula de 19 mm con una vaina de 5 mm de diámetro. Pinza de disección. Mango ergonómico de material plástico con conector monopolar. Puede ser introducido a través de trocar de 5mm.</t>
  </si>
  <si>
    <t>026-2215</t>
  </si>
  <si>
    <t>UTIL2546</t>
  </si>
  <si>
    <t>Trocar de policarbonato desechable sin piezas metálicas. Sólo para uso endóscopico. Compuesto por un mandril y por la camisa rosca del trocar radiotransparente. Diámetro interior de la camisa es de 5.5mm y de 12mm. Longitud del trocar variable. Con reductor para usar instrumentos de 5mm de diámetro. Camisa del trocar con válvula flexible que minimiza fugas  de gas. Con conector compatible Luer-lock para la insuflación con un tapón o con una llave de paso Luer lock. De material policarbonato y sin piezas metálicas. Con cánulas transparentes que permiten control visual en cualquier etapa el procedimiento quirúrgico. Trocar con punta cónica y cuña lateral para minimizar el daño del tejido sin dificultar el procedimiento quirúrgico. 5,5mm 100mm. caja 25ui.</t>
  </si>
  <si>
    <t>026-1110</t>
  </si>
  <si>
    <t>UTIL2553</t>
  </si>
  <si>
    <t>Trocar de policarbonato desechable sin piezas metálicas. Sólo para uso endóscopico. Compuesto por un mandril y por la camisa rosca del trocar radiotransparente. Diámetro interior de la camisa es de 5.5mm y de 12mm. Longitud del trocar variable. Con reductor para usar instrumentos de 5mm de diámetro. Camisa del trocar con válvula flexible que minimiza fugas  de gas. Con conector compatible Luer-lock para la insuflación con un tapón o con una llave de paso Luer lock. De material policarbonato y sin piezas metálicas. Con cánulas transparentes que permiten control visual en cualquier etapa el procedimiento quirúrgico. Trocar con punta cónica y cuña lateral para minimizar el daño del tejido sin dificultar el procedimiento quirúrgico. 10mm 100mm EC10SL-O AUTO. caja 25 ui.</t>
  </si>
  <si>
    <t>026-1202</t>
  </si>
  <si>
    <t>UTIL2545</t>
  </si>
  <si>
    <t>Tijeras de conexión radial o axial  con coagulación monopolar incorporada. De un solo uso para cirugía gastrointestinal o  ginecológica, con cuchillas que facilitan su aplicación como disectores.  L 330mm.  Ø 5mm. Longitud de la cuchilla de 12mm ó 17mm.  caja 25ui.</t>
  </si>
  <si>
    <t>026-0331</t>
  </si>
  <si>
    <t>UTIL2447</t>
  </si>
  <si>
    <t>Set de irrigación y aspiración por gravedad para cirugia general y laparoscópica. Sistema de irrigación y aspiración, Ø 5mm-10mm y de L 330mm-450mm. Modelos también con tapon para extraccion con conector Luer lock y con adaptator.  Caja 10 ui.</t>
  </si>
  <si>
    <t>CAN250-5</t>
  </si>
  <si>
    <t>UTIL3473</t>
  </si>
  <si>
    <t>Sistema completo para cierre rápido, seguro y fiable de las incisiones laparoscópicas. Guía en forma de cono para cierre de incisiones de 10 mm/12 mm. Permite ajuste correcto del ángulo del introductor para capturar todas las capas de tejido para el cierre completo de la fascia y el peritoneo. Previene la pérdida de neumoperitoneo durante el cierre del puerto. Introductor rígido para pasar suturas a través de todas las capas de tejido. La aguja se guía a través de la fascia y el peritoneo. Mango ergonómico para colocar los dedos. Mandíbulas de agarre largas y retráctiles adaptables a cualquier tamaño de sutura. Mecanismo de resorte intuitivo para extender y retraer las mordazas de agarre. El uso combinado de guía e introductor minimiza el riesgo de lesiones internas al garantizar que el introductor atraviesa la pared abdominal en un ángulo agudo, lo que permite mejor visión de la aguja que ingresa a la cavidad peritoneal. caja 10 ui.</t>
  </si>
  <si>
    <t>026-3113</t>
  </si>
  <si>
    <t>UTIL2449</t>
  </si>
  <si>
    <t>Pinza laparoscópica de agarre monopolar de alta calidad con amplia gama de opciones de mandíbulas de acción simple y doble. Mango ergonómico para la comodidad del cirujano. Trinquete de gatillo intuitivo. Anillos de dedo grandes para evitar la fatiga de los dedos. Rotación de 360° de la punta del dedo para control preciso de la orientación de la punta. Eje totalmente aislado para mas seguridad. Todos con conexión monopolar. Pinza agarre atraumatica monopolar con gatillo 5 mm 330 mm. unidad</t>
  </si>
  <si>
    <t>026-2211</t>
  </si>
  <si>
    <t>UTIL3474</t>
  </si>
  <si>
    <t>Trocares desechables de laparoscopia Vectec de 5,5 mm de diametro x 53 mm de longitud con valvula conica</t>
  </si>
  <si>
    <t>026-1105</t>
  </si>
  <si>
    <t>UTIL2547</t>
  </si>
  <si>
    <t xml:space="preserve">Pinza de agarre Clinch 5mm 330mm </t>
  </si>
  <si>
    <t>026-2302</t>
  </si>
  <si>
    <t>UTIL2548</t>
  </si>
  <si>
    <t>Sistema de Aspiracion e Irrigacion para Trocar de 5 mm Ø. Sistema de aspiración e irrigación con una sola punta y cánula de 10mm de diámetro y 330mm de longitud con orificios en la punta distal. Mango ergonómico con doble botón para irrigación y aspiración. Doble tubo de conexión de cloruro de polivinilo flexible en la parte posterior para una máxima productividad y dispositivo de fijación.</t>
  </si>
  <si>
    <t>026-3210</t>
  </si>
  <si>
    <t>UTIL2550</t>
  </si>
  <si>
    <t>Aguja pneumoperitoneo 120 mm VN-120</t>
  </si>
  <si>
    <t>026-3133</t>
  </si>
  <si>
    <t>UTIL2549</t>
  </si>
  <si>
    <t>Trocar Hasson Balón 30 ml ring-anchor</t>
  </si>
  <si>
    <t>026-7576</t>
  </si>
  <si>
    <t>UTIL3649</t>
  </si>
  <si>
    <t>SISTEMA ASPIR./IRRIG.5MM 330MM CAN2505DP. Sistema de Aspiracion e Irrigacion para Trocar de 5 mm Ø de Doble Espiga. El sistema de aspiración/irrigación con cánula doble espiga es un dispositivo de un solo uso para cirugía laparoscópica, sirviendo para irrigar la cavidad abdominal y aspirar cualquier desecho. El mango está equipado con una tapa en la parte posterior para el muestreo potencial. La línea de riego está controlada por el botón azul conectado a un tubo estando equipado con un conector de espiga doble y con una abrazadera. La línea de aspiración está controlada por el botón rojo conectado a una tubería equipada con un conector universal y flexible.</t>
  </si>
  <si>
    <t>026-3222</t>
  </si>
  <si>
    <t>UTIL3650</t>
  </si>
  <si>
    <t>Trocar óptico de 10 mm 100mm PD10</t>
  </si>
  <si>
    <t>026-1410</t>
  </si>
  <si>
    <t>UTIL3716</t>
  </si>
  <si>
    <t>Tijeras laparoscópicas monopolares Metzenbaum Curva de Ø 5 mm x 330 mm y hoja de 12 mm.</t>
  </si>
  <si>
    <t>026-2113</t>
  </si>
  <si>
    <t>UTIL3772</t>
  </si>
  <si>
    <t xml:space="preserve">Aguja pneumoperitoneo 120mm </t>
  </si>
  <si>
    <t>026-3130</t>
  </si>
  <si>
    <t>UTIL3773</t>
  </si>
  <si>
    <t xml:space="preserve">Sistema aspiración con irrigación 5mm 330mm </t>
  </si>
  <si>
    <t>026-3221</t>
  </si>
  <si>
    <t xml:space="preserve">TOTAL LOTE </t>
  </si>
  <si>
    <t>Precio unitario máximo S/IVA</t>
  </si>
  <si>
    <t>Precio unitario ofertado S/IVA</t>
  </si>
  <si>
    <t>Precio Unitario ofertado S/IVA</t>
  </si>
  <si>
    <t>LOTE 1: SUMINISTRO DE PRODUCTOS 
SANITARIOS EN MATERIAL DE 
ANASTOMOSIS</t>
  </si>
  <si>
    <t>LOTE 2: SUMINISTRO DE PRODUCTOS 
SANITARIOS EN MATERIAL DE CLIPS 
QUIRÚRGICOS</t>
  </si>
  <si>
    <t>LOTE 3: SUMINISTRO DE PRODUCTOS 
SANITARIOS EN MATERIAL DE PEQUEÑO INSTRUMENTAL</t>
  </si>
  <si>
    <t>Total ofertado S/IVA</t>
  </si>
  <si>
    <t>NOTA: ESTE ES EL IMPORTE QUE DEBERÁ CONSIGNAR EN EL ANEXO VII</t>
  </si>
  <si>
    <t>Total ofertado s/IVA</t>
  </si>
  <si>
    <t>NOTA: ESTE ES EL IMPORTE QUE DEBERÁ CONSIGNAR EN EL APLICATIVO EN EL CONCEPTO MATERIALES AL 10 % IVA</t>
  </si>
  <si>
    <t>NOTA: ESTE ES EL IMPORTE QUE DEBERÁ CONSIGNAR EN EL APLICATIVO EN EL CONCEPTO MATERIALES AL 21 %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</si>
</sst>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00%"/>
    <numFmt numFmtId="165" formatCode="#,##0.00\ &quot;€&quot;"/>
  </numFmts>
  <fonts count="7" x14ac:knownFonts="1">
    <font>
      <sz val="11"/>
      <color theme="1"/>
      <name val="Verdana"/>
      <family val="2"/>
    </font>
    <font>
      <sz val="11"/>
      <color theme="1"/>
      <name val="Arial"/>
      <family val="2"/>
    </font>
    <font>
      <b/>
      <sz val="11"/>
      <color rgb="FF000000"/>
      <name val="Ubuntu"/>
      <family val="2"/>
    </font>
    <font>
      <sz val="11"/>
      <color theme="1"/>
      <name val="Ubuntu"/>
      <family val="2"/>
    </font>
    <font>
      <sz val="11"/>
      <color rgb="FF000000"/>
      <name val="Ubuntu"/>
      <family val="2"/>
    </font>
    <font>
      <sz val="11"/>
      <color theme="1"/>
      <name val="Verdana"/>
      <family val="2"/>
    </font>
    <font>
      <b/>
      <sz val="11"/>
      <color theme="1"/>
      <name val="Verdana"/>
      <family val="2"/>
    </font>
  </fonts>
  <fills count="6">
    <fill>
      <patternFill patternType="none"/>
    </fill>
    <fill>
      <patternFill patternType="gray125"/>
    </fill>
    <fill>
      <patternFill patternType="solid">
        <fgColor rgb="FF92D050"/>
        <bgColor indexed="64"/>
      </patternFill>
    </fill>
    <fill>
      <patternFill patternType="solid">
        <fgColor rgb="FFBFBFBF"/>
        <bgColor indexed="64"/>
      </patternFill>
    </fill>
    <fill>
      <patternFill patternType="solid">
        <fgColor rgb="FFFFFF00"/>
        <bgColor indexed="64"/>
      </patternFill>
    </fill>
    <fill>
      <patternFill patternType="solid">
        <fgColor theme="9"/>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s>
  <cellStyleXfs count="2">
    <xf numFmtId="0" fontId="0" fillId="0" borderId="0"/>
    <xf numFmtId="9" fontId="5" fillId="0" borderId="0" applyFont="0" applyFill="0" applyBorder="0" applyAlignment="0" applyProtection="0"/>
  </cellStyleXfs>
  <cellXfs count="63">
    <xf numFmtId="0" fontId="0" fillId="0" borderId="0" xfId="0"/>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4" fillId="0" borderId="4" xfId="0" applyFont="1" applyBorder="1" applyAlignment="1">
      <alignment horizontal="left" vertical="center" wrapText="1"/>
    </xf>
    <xf numFmtId="0" fontId="1" fillId="0" borderId="0" xfId="0" applyFont="1" applyAlignment="1">
      <alignment vertical="center" wrapText="1"/>
    </xf>
    <xf numFmtId="0" fontId="0" fillId="0" borderId="0" xfId="0" applyAlignment="1">
      <alignment wrapText="1"/>
    </xf>
    <xf numFmtId="0" fontId="2" fillId="2" borderId="4" xfId="0" applyFont="1" applyFill="1" applyBorder="1" applyAlignment="1">
      <alignment horizontal="center" vertical="center" wrapText="1"/>
    </xf>
    <xf numFmtId="0" fontId="3" fillId="0" borderId="4" xfId="0" applyFont="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center" wrapText="1"/>
    </xf>
    <xf numFmtId="44" fontId="2" fillId="2" borderId="4" xfId="0" applyNumberFormat="1" applyFont="1" applyFill="1" applyBorder="1" applyAlignment="1">
      <alignment horizontal="left" vertical="center" wrapText="1"/>
    </xf>
    <xf numFmtId="44" fontId="1" fillId="0" borderId="0" xfId="0" applyNumberFormat="1" applyFont="1" applyAlignment="1">
      <alignment vertical="center" wrapText="1"/>
    </xf>
    <xf numFmtId="44" fontId="0" fillId="0" borderId="0" xfId="0" applyNumberFormat="1" applyAlignment="1">
      <alignment wrapText="1"/>
    </xf>
    <xf numFmtId="0" fontId="2" fillId="3" borderId="1" xfId="0" applyFont="1" applyFill="1" applyBorder="1" applyAlignment="1">
      <alignment vertical="center" wrapText="1"/>
    </xf>
    <xf numFmtId="0" fontId="2" fillId="3" borderId="2" xfId="0" applyFont="1" applyFill="1" applyBorder="1" applyAlignment="1">
      <alignment vertical="center" wrapText="1"/>
    </xf>
    <xf numFmtId="44" fontId="3" fillId="0" borderId="4" xfId="0" applyNumberFormat="1" applyFont="1" applyFill="1" applyBorder="1" applyAlignment="1">
      <alignment horizontal="left" vertical="center" wrapText="1"/>
    </xf>
    <xf numFmtId="44" fontId="2" fillId="3" borderId="2" xfId="0" applyNumberFormat="1" applyFont="1" applyFill="1" applyBorder="1" applyAlignment="1">
      <alignment vertical="center" wrapText="1"/>
    </xf>
    <xf numFmtId="44" fontId="0" fillId="0" borderId="0" xfId="0" applyNumberFormat="1"/>
    <xf numFmtId="10" fontId="0" fillId="0" borderId="0" xfId="0" applyNumberFormat="1" applyAlignment="1">
      <alignment horizontal="center" wrapText="1"/>
    </xf>
    <xf numFmtId="44" fontId="0" fillId="0" borderId="0" xfId="0" applyNumberFormat="1" applyAlignment="1">
      <alignment horizontal="center" wrapText="1"/>
    </xf>
    <xf numFmtId="164" fontId="0" fillId="0" borderId="0" xfId="1" applyNumberFormat="1" applyFont="1" applyAlignment="1">
      <alignment wrapText="1"/>
    </xf>
    <xf numFmtId="9" fontId="6" fillId="0" borderId="0" xfId="0" applyNumberFormat="1" applyFont="1" applyAlignment="1">
      <alignment horizontal="center" wrapText="1"/>
    </xf>
    <xf numFmtId="44" fontId="6" fillId="0" borderId="0" xfId="0" applyNumberFormat="1" applyFont="1" applyAlignment="1">
      <alignment wrapText="1"/>
    </xf>
    <xf numFmtId="9" fontId="0" fillId="0" borderId="0" xfId="0" applyNumberFormat="1"/>
    <xf numFmtId="0" fontId="2" fillId="3" borderId="2" xfId="0" applyFont="1" applyFill="1" applyBorder="1" applyAlignment="1">
      <alignment horizontal="center" vertical="center" wrapText="1"/>
    </xf>
    <xf numFmtId="9" fontId="3" fillId="0" borderId="4" xfId="0" applyNumberFormat="1" applyFont="1" applyBorder="1" applyAlignment="1">
      <alignment horizontal="center" vertical="center" wrapText="1"/>
    </xf>
    <xf numFmtId="0" fontId="0" fillId="0" borderId="0" xfId="0" applyAlignment="1">
      <alignment horizontal="center"/>
    </xf>
    <xf numFmtId="44" fontId="3" fillId="4" borderId="4" xfId="0" applyNumberFormat="1" applyFont="1" applyFill="1" applyBorder="1" applyAlignment="1" applyProtection="1">
      <alignment horizontal="left" vertical="center" wrapText="1"/>
      <protection locked="0"/>
    </xf>
    <xf numFmtId="165" fontId="3" fillId="0" borderId="4" xfId="0" applyNumberFormat="1" applyFont="1" applyBorder="1" applyAlignment="1">
      <alignment horizontal="center" vertical="center" wrapText="1"/>
    </xf>
    <xf numFmtId="44" fontId="2" fillId="3" borderId="5" xfId="0" applyNumberFormat="1" applyFont="1" applyFill="1" applyBorder="1" applyAlignment="1">
      <alignment vertical="center" wrapText="1"/>
    </xf>
    <xf numFmtId="44" fontId="2" fillId="2" borderId="8" xfId="0" applyNumberFormat="1" applyFont="1" applyFill="1" applyBorder="1" applyAlignment="1">
      <alignment horizontal="left" vertical="center" wrapText="1"/>
    </xf>
    <xf numFmtId="44" fontId="3" fillId="4" borderId="8" xfId="0" applyNumberFormat="1" applyFont="1" applyFill="1" applyBorder="1" applyAlignment="1" applyProtection="1">
      <alignment horizontal="left" vertical="center" wrapText="1"/>
      <protection locked="0"/>
    </xf>
    <xf numFmtId="44" fontId="2" fillId="2" borderId="5" xfId="0" applyNumberFormat="1" applyFont="1" applyFill="1" applyBorder="1" applyAlignment="1">
      <alignment horizontal="left" vertical="center" wrapText="1"/>
    </xf>
    <xf numFmtId="0" fontId="2" fillId="0" borderId="0" xfId="0" applyFont="1" applyFill="1" applyBorder="1" applyAlignment="1">
      <alignment horizontal="center" vertical="center" wrapText="1"/>
    </xf>
    <xf numFmtId="44" fontId="2" fillId="0" borderId="0" xfId="0" applyNumberFormat="1" applyFont="1" applyFill="1" applyBorder="1" applyAlignment="1">
      <alignment horizontal="left" vertical="center" wrapText="1"/>
    </xf>
    <xf numFmtId="44" fontId="0" fillId="0" borderId="0" xfId="0" applyNumberFormat="1" applyFill="1" applyBorder="1" applyAlignment="1">
      <alignment wrapText="1"/>
    </xf>
    <xf numFmtId="44" fontId="0" fillId="0" borderId="6" xfId="0" applyNumberFormat="1" applyFill="1" applyBorder="1" applyAlignment="1">
      <alignment wrapText="1"/>
    </xf>
    <xf numFmtId="0" fontId="0" fillId="0" borderId="0" xfId="0" applyFill="1" applyAlignment="1">
      <alignment wrapText="1"/>
    </xf>
    <xf numFmtId="44" fontId="0" fillId="0" borderId="5" xfId="0" applyNumberFormat="1" applyFill="1" applyBorder="1" applyAlignment="1">
      <alignment wrapText="1"/>
    </xf>
    <xf numFmtId="44" fontId="2" fillId="3" borderId="7" xfId="0" applyNumberFormat="1" applyFont="1" applyFill="1" applyBorder="1" applyAlignment="1">
      <alignment vertical="center" wrapText="1"/>
    </xf>
    <xf numFmtId="44" fontId="0" fillId="0" borderId="5" xfId="0" applyNumberFormat="1" applyFill="1" applyBorder="1" applyAlignment="1">
      <alignment horizontal="center"/>
    </xf>
    <xf numFmtId="0" fontId="2" fillId="3" borderId="1" xfId="0" applyFont="1" applyFill="1" applyBorder="1" applyAlignment="1">
      <alignment vertical="center"/>
    </xf>
    <xf numFmtId="0" fontId="2" fillId="3" borderId="2" xfId="0" applyFont="1" applyFill="1" applyBorder="1" applyAlignment="1">
      <alignment vertical="center"/>
    </xf>
    <xf numFmtId="44" fontId="0" fillId="0" borderId="9" xfId="0" applyNumberFormat="1" applyBorder="1" applyAlignment="1">
      <alignment horizontal="center" wrapText="1"/>
    </xf>
    <xf numFmtId="44" fontId="2" fillId="3" borderId="2" xfId="0" applyNumberFormat="1" applyFont="1" applyFill="1" applyBorder="1" applyAlignment="1">
      <alignment vertical="center"/>
    </xf>
    <xf numFmtId="0" fontId="6" fillId="4" borderId="0" xfId="0" applyFont="1" applyFill="1" applyAlignment="1">
      <alignment wrapText="1"/>
    </xf>
    <xf numFmtId="0" fontId="2" fillId="4" borderId="0"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6" fillId="5" borderId="0" xfId="0" applyFont="1" applyFill="1" applyAlignment="1">
      <alignment horizontal="center" vertical="center" wrapText="1"/>
    </xf>
    <xf numFmtId="0" fontId="6" fillId="4" borderId="0" xfId="0" applyFont="1" applyFill="1" applyAlignment="1">
      <alignment horizontal="center" wrapText="1"/>
    </xf>
  </cellXfs>
  <cellStyles count="2">
    <cellStyle name="Normal" xfId="0" builtinId="0"/>
    <cellStyle name="Porcentaje" xfId="1" builtinId="5"/>
  </cellStyles>
  <dxfs count="0"/>
  <tableStyles count="0" defaultTableStyle="TableStyleMedium2"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ABBB3-4ADE-4CCF-8C6E-E2861BB43EC0}">
  <dimension ref="A1:M22"/>
  <sheetViews>
    <sheetView zoomScale="80" zoomScaleNormal="80" workbookViewId="0">
      <selection activeCell="G9" sqref="G9"/>
    </sheetView>
  </sheetViews>
  <sheetFormatPr baseColWidth="10" defaultRowHeight="14.25" x14ac:dyDescent="0.2"/>
  <cols>
    <col min="1" max="1" width="8.8984375" style="7" customWidth="1"/>
    <col min="2" max="2" width="79.19921875" style="7" customWidth="1"/>
    <col min="3" max="3" width="9.69921875" style="7" customWidth="1"/>
    <col min="4" max="4" width="9.59765625" style="7" bestFit="1" customWidth="1"/>
    <col min="5" max="6" width="9.59765625" style="7" customWidth="1"/>
    <col min="7" max="7" width="8.8984375" style="14" bestFit="1" customWidth="1"/>
    <col min="8" max="8" width="11.19921875" style="7"/>
    <col min="9" max="9" width="11.19921875" style="39"/>
    <col min="10" max="16384" width="11.19921875" style="7"/>
  </cols>
  <sheetData>
    <row r="1" spans="1:13" ht="15.75" thickBot="1" x14ac:dyDescent="0.25">
      <c r="A1" s="58" t="s">
        <v>0</v>
      </c>
      <c r="B1" s="59"/>
      <c r="C1" s="59"/>
      <c r="D1" s="59"/>
      <c r="E1" s="59"/>
      <c r="F1" s="59"/>
      <c r="G1" s="59"/>
      <c r="H1" s="60"/>
      <c r="I1" s="35"/>
    </row>
    <row r="2" spans="1:13" ht="60.75" thickBot="1" x14ac:dyDescent="0.25">
      <c r="A2" s="1" t="s">
        <v>1</v>
      </c>
      <c r="B2" s="2" t="s">
        <v>2</v>
      </c>
      <c r="C2" s="2" t="s">
        <v>3</v>
      </c>
      <c r="D2" s="2" t="s">
        <v>4</v>
      </c>
      <c r="E2" s="2" t="s">
        <v>369</v>
      </c>
      <c r="F2" s="8" t="s">
        <v>5</v>
      </c>
      <c r="G2" s="32" t="s">
        <v>370</v>
      </c>
      <c r="H2" s="34" t="s">
        <v>375</v>
      </c>
      <c r="I2" s="36"/>
    </row>
    <row r="3" spans="1:13" ht="15" thickBot="1" x14ac:dyDescent="0.25">
      <c r="A3" s="3" t="s">
        <v>6</v>
      </c>
      <c r="B3" s="4" t="s">
        <v>7</v>
      </c>
      <c r="C3" s="5" t="s">
        <v>8</v>
      </c>
      <c r="D3" s="9">
        <v>1</v>
      </c>
      <c r="E3" s="30">
        <v>567.79999999999995</v>
      </c>
      <c r="F3" s="27">
        <v>0.21</v>
      </c>
      <c r="G3" s="33"/>
      <c r="H3" s="40">
        <f>D3*G3</f>
        <v>0</v>
      </c>
      <c r="I3" s="37"/>
    </row>
    <row r="4" spans="1:13" ht="15" customHeight="1" thickBot="1" x14ac:dyDescent="0.25">
      <c r="A4" s="3" t="s">
        <v>9</v>
      </c>
      <c r="B4" s="4" t="s">
        <v>10</v>
      </c>
      <c r="C4" s="5" t="s">
        <v>11</v>
      </c>
      <c r="D4" s="9">
        <v>1</v>
      </c>
      <c r="E4" s="30">
        <v>567.80999999999995</v>
      </c>
      <c r="F4" s="27">
        <v>0.21</v>
      </c>
      <c r="G4" s="33"/>
      <c r="H4" s="40">
        <f t="shared" ref="H4:H20" si="0">D4*G4</f>
        <v>0</v>
      </c>
      <c r="I4" s="38"/>
      <c r="J4" s="49" t="s">
        <v>372</v>
      </c>
      <c r="K4" s="50"/>
      <c r="L4" s="50"/>
      <c r="M4" s="51"/>
    </row>
    <row r="5" spans="1:13" ht="15" thickBot="1" x14ac:dyDescent="0.25">
      <c r="A5" s="3" t="s">
        <v>12</v>
      </c>
      <c r="B5" s="4" t="s">
        <v>13</v>
      </c>
      <c r="C5" s="5" t="s">
        <v>14</v>
      </c>
      <c r="D5" s="9">
        <v>1</v>
      </c>
      <c r="E5" s="30">
        <v>567.79999999999995</v>
      </c>
      <c r="F5" s="27">
        <v>0.21</v>
      </c>
      <c r="G5" s="33"/>
      <c r="H5" s="40">
        <f t="shared" si="0"/>
        <v>0</v>
      </c>
      <c r="I5" s="38"/>
      <c r="J5" s="52"/>
      <c r="K5" s="53"/>
      <c r="L5" s="53"/>
      <c r="M5" s="54"/>
    </row>
    <row r="6" spans="1:13" ht="15" thickBot="1" x14ac:dyDescent="0.25">
      <c r="A6" s="3" t="s">
        <v>15</v>
      </c>
      <c r="B6" s="4" t="s">
        <v>16</v>
      </c>
      <c r="C6" s="5" t="s">
        <v>17</v>
      </c>
      <c r="D6" s="9">
        <v>1</v>
      </c>
      <c r="E6" s="30">
        <v>567.80999999999995</v>
      </c>
      <c r="F6" s="27">
        <v>0.21</v>
      </c>
      <c r="G6" s="33"/>
      <c r="H6" s="40">
        <f>D6*G6</f>
        <v>0</v>
      </c>
      <c r="I6" s="38"/>
      <c r="J6" s="52"/>
      <c r="K6" s="53"/>
      <c r="L6" s="53"/>
      <c r="M6" s="54"/>
    </row>
    <row r="7" spans="1:13" ht="15" thickBot="1" x14ac:dyDescent="0.25">
      <c r="A7" s="3" t="s">
        <v>18</v>
      </c>
      <c r="B7" s="4" t="s">
        <v>19</v>
      </c>
      <c r="C7" s="5" t="s">
        <v>20</v>
      </c>
      <c r="D7" s="9">
        <v>1</v>
      </c>
      <c r="E7" s="30">
        <v>323.85000000000002</v>
      </c>
      <c r="F7" s="27">
        <v>0.21</v>
      </c>
      <c r="G7" s="33"/>
      <c r="H7" s="40">
        <f t="shared" si="0"/>
        <v>0</v>
      </c>
      <c r="I7" s="38"/>
      <c r="J7" s="52"/>
      <c r="K7" s="53"/>
      <c r="L7" s="53"/>
      <c r="M7" s="54"/>
    </row>
    <row r="8" spans="1:13" ht="15" thickBot="1" x14ac:dyDescent="0.25">
      <c r="A8" s="3" t="s">
        <v>21</v>
      </c>
      <c r="B8" s="4" t="s">
        <v>22</v>
      </c>
      <c r="C8" s="5" t="s">
        <v>23</v>
      </c>
      <c r="D8" s="9">
        <v>1</v>
      </c>
      <c r="E8" s="30">
        <v>323.85000000000002</v>
      </c>
      <c r="F8" s="27">
        <v>0.21</v>
      </c>
      <c r="G8" s="33"/>
      <c r="H8" s="40">
        <f>D8*G8</f>
        <v>0</v>
      </c>
      <c r="I8" s="38"/>
      <c r="J8" s="52"/>
      <c r="K8" s="53"/>
      <c r="L8" s="53"/>
      <c r="M8" s="54"/>
    </row>
    <row r="9" spans="1:13" ht="15" thickBot="1" x14ac:dyDescent="0.25">
      <c r="A9" s="3" t="s">
        <v>24</v>
      </c>
      <c r="B9" s="4" t="s">
        <v>25</v>
      </c>
      <c r="C9" s="5" t="s">
        <v>26</v>
      </c>
      <c r="D9" s="9">
        <v>1</v>
      </c>
      <c r="E9" s="30">
        <v>323.85000000000002</v>
      </c>
      <c r="F9" s="27">
        <v>0.21</v>
      </c>
      <c r="G9" s="33"/>
      <c r="H9" s="40">
        <f t="shared" si="0"/>
        <v>0</v>
      </c>
      <c r="I9" s="38"/>
      <c r="J9" s="55"/>
      <c r="K9" s="56"/>
      <c r="L9" s="56"/>
      <c r="M9" s="57"/>
    </row>
    <row r="10" spans="1:13" ht="15" thickBot="1" x14ac:dyDescent="0.25">
      <c r="A10" s="3" t="s">
        <v>27</v>
      </c>
      <c r="B10" s="4" t="s">
        <v>28</v>
      </c>
      <c r="C10" s="5" t="s">
        <v>29</v>
      </c>
      <c r="D10" s="9">
        <v>1</v>
      </c>
      <c r="E10" s="30">
        <v>323.85000000000002</v>
      </c>
      <c r="F10" s="27">
        <v>0.21</v>
      </c>
      <c r="G10" s="33"/>
      <c r="H10" s="40">
        <f t="shared" si="0"/>
        <v>0</v>
      </c>
      <c r="I10" s="37"/>
    </row>
    <row r="11" spans="1:13" ht="29.25" thickBot="1" x14ac:dyDescent="0.25">
      <c r="A11" s="3" t="s">
        <v>30</v>
      </c>
      <c r="B11" s="4" t="s">
        <v>31</v>
      </c>
      <c r="C11" s="5" t="s">
        <v>32</v>
      </c>
      <c r="D11" s="9">
        <v>2</v>
      </c>
      <c r="E11" s="30">
        <v>323.66000000000003</v>
      </c>
      <c r="F11" s="27">
        <v>0.21</v>
      </c>
      <c r="G11" s="33"/>
      <c r="H11" s="40">
        <f t="shared" si="0"/>
        <v>0</v>
      </c>
      <c r="I11" s="37"/>
    </row>
    <row r="12" spans="1:13" ht="29.25" thickBot="1" x14ac:dyDescent="0.25">
      <c r="A12" s="3" t="s">
        <v>33</v>
      </c>
      <c r="B12" s="4" t="s">
        <v>34</v>
      </c>
      <c r="C12" s="5" t="s">
        <v>35</v>
      </c>
      <c r="D12" s="9">
        <v>1</v>
      </c>
      <c r="E12" s="30">
        <v>1611.48</v>
      </c>
      <c r="F12" s="27">
        <v>0.21</v>
      </c>
      <c r="G12" s="33"/>
      <c r="H12" s="40">
        <f t="shared" si="0"/>
        <v>0</v>
      </c>
      <c r="I12" s="37"/>
    </row>
    <row r="13" spans="1:13" ht="29.25" thickBot="1" x14ac:dyDescent="0.25">
      <c r="A13" s="3" t="s">
        <v>36</v>
      </c>
      <c r="B13" s="4" t="s">
        <v>37</v>
      </c>
      <c r="C13" s="5" t="s">
        <v>38</v>
      </c>
      <c r="D13" s="9">
        <v>1</v>
      </c>
      <c r="E13" s="30">
        <v>1611.48</v>
      </c>
      <c r="F13" s="27">
        <v>0.21</v>
      </c>
      <c r="G13" s="33"/>
      <c r="H13" s="40">
        <f>D13*G13</f>
        <v>0</v>
      </c>
      <c r="I13" s="37"/>
    </row>
    <row r="14" spans="1:13" ht="29.25" thickBot="1" x14ac:dyDescent="0.25">
      <c r="A14" s="3" t="s">
        <v>39</v>
      </c>
      <c r="B14" s="4" t="s">
        <v>40</v>
      </c>
      <c r="C14" s="5" t="s">
        <v>41</v>
      </c>
      <c r="D14" s="9">
        <v>1</v>
      </c>
      <c r="E14" s="30">
        <v>1611.48</v>
      </c>
      <c r="F14" s="27">
        <v>0.21</v>
      </c>
      <c r="G14" s="33"/>
      <c r="H14" s="40">
        <f t="shared" si="0"/>
        <v>0</v>
      </c>
      <c r="I14" s="37"/>
    </row>
    <row r="15" spans="1:13" ht="29.25" thickBot="1" x14ac:dyDescent="0.25">
      <c r="A15" s="3" t="s">
        <v>42</v>
      </c>
      <c r="B15" s="4" t="s">
        <v>43</v>
      </c>
      <c r="C15" s="5" t="s">
        <v>44</v>
      </c>
      <c r="D15" s="9">
        <v>2</v>
      </c>
      <c r="E15" s="30">
        <v>323.67</v>
      </c>
      <c r="F15" s="27">
        <v>0.21</v>
      </c>
      <c r="G15" s="33"/>
      <c r="H15" s="40">
        <f t="shared" si="0"/>
        <v>0</v>
      </c>
      <c r="I15" s="37"/>
    </row>
    <row r="16" spans="1:13" ht="29.25" thickBot="1" x14ac:dyDescent="0.25">
      <c r="A16" s="3" t="s">
        <v>45</v>
      </c>
      <c r="B16" s="4" t="s">
        <v>46</v>
      </c>
      <c r="C16" s="5" t="s">
        <v>47</v>
      </c>
      <c r="D16" s="9">
        <v>2</v>
      </c>
      <c r="E16" s="30">
        <v>323.67</v>
      </c>
      <c r="F16" s="27">
        <v>0.21</v>
      </c>
      <c r="G16" s="33"/>
      <c r="H16" s="40">
        <f t="shared" si="0"/>
        <v>0</v>
      </c>
      <c r="I16" s="37"/>
    </row>
    <row r="17" spans="1:12" ht="29.25" thickBot="1" x14ac:dyDescent="0.25">
      <c r="A17" s="3" t="s">
        <v>48</v>
      </c>
      <c r="B17" s="4" t="s">
        <v>49</v>
      </c>
      <c r="C17" s="5" t="s">
        <v>50</v>
      </c>
      <c r="D17" s="9">
        <v>1</v>
      </c>
      <c r="E17" s="30">
        <v>1611.48</v>
      </c>
      <c r="F17" s="27">
        <v>0.21</v>
      </c>
      <c r="G17" s="33"/>
      <c r="H17" s="40">
        <f t="shared" si="0"/>
        <v>0</v>
      </c>
      <c r="I17" s="37"/>
    </row>
    <row r="18" spans="1:12" ht="29.25" thickBot="1" x14ac:dyDescent="0.25">
      <c r="A18" s="3" t="s">
        <v>51</v>
      </c>
      <c r="B18" s="4" t="s">
        <v>52</v>
      </c>
      <c r="C18" s="5" t="s">
        <v>53</v>
      </c>
      <c r="D18" s="9">
        <v>1</v>
      </c>
      <c r="E18" s="30">
        <v>1611.48</v>
      </c>
      <c r="F18" s="27">
        <v>0.21</v>
      </c>
      <c r="G18" s="33"/>
      <c r="H18" s="40">
        <f t="shared" si="0"/>
        <v>0</v>
      </c>
      <c r="I18" s="37"/>
    </row>
    <row r="19" spans="1:12" ht="57.75" thickBot="1" x14ac:dyDescent="0.25">
      <c r="A19" s="3" t="s">
        <v>54</v>
      </c>
      <c r="B19" s="4" t="s">
        <v>55</v>
      </c>
      <c r="C19" s="5" t="s">
        <v>56</v>
      </c>
      <c r="D19" s="9">
        <v>1</v>
      </c>
      <c r="E19" s="30">
        <v>508.24</v>
      </c>
      <c r="F19" s="27">
        <v>0.21</v>
      </c>
      <c r="G19" s="33"/>
      <c r="H19" s="40">
        <f t="shared" si="0"/>
        <v>0</v>
      </c>
      <c r="I19" s="37"/>
    </row>
    <row r="20" spans="1:12" ht="57.75" thickBot="1" x14ac:dyDescent="0.25">
      <c r="A20" s="3" t="s">
        <v>57</v>
      </c>
      <c r="B20" s="4" t="s">
        <v>58</v>
      </c>
      <c r="C20" s="5" t="s">
        <v>59</v>
      </c>
      <c r="D20" s="9">
        <v>1</v>
      </c>
      <c r="E20" s="30">
        <v>508.24</v>
      </c>
      <c r="F20" s="27">
        <v>0.21</v>
      </c>
      <c r="G20" s="33"/>
      <c r="H20" s="40">
        <f t="shared" si="0"/>
        <v>0</v>
      </c>
      <c r="I20" s="37"/>
    </row>
    <row r="21" spans="1:12" ht="15.75" thickBot="1" x14ac:dyDescent="0.25">
      <c r="A21" s="15"/>
      <c r="B21" s="16"/>
      <c r="C21" s="16"/>
      <c r="D21" s="16"/>
      <c r="E21" s="16"/>
      <c r="F21" s="16"/>
      <c r="G21" s="16"/>
      <c r="H21" s="41">
        <f>SUM(H3:H20)</f>
        <v>0</v>
      </c>
      <c r="I21" s="48" t="s">
        <v>376</v>
      </c>
      <c r="J21" s="48"/>
      <c r="K21" s="48"/>
      <c r="L21" s="48"/>
    </row>
    <row r="22" spans="1:12" x14ac:dyDescent="0.2">
      <c r="A22" s="6"/>
      <c r="B22" s="6"/>
      <c r="C22" s="6"/>
      <c r="D22" s="6"/>
      <c r="E22" s="6"/>
      <c r="F22" s="6"/>
      <c r="G22" s="13"/>
      <c r="I22" s="48"/>
      <c r="J22" s="48"/>
      <c r="K22" s="48"/>
      <c r="L22" s="48"/>
    </row>
  </sheetData>
  <sheetProtection algorithmName="SHA-512" hashValue="lJg/1XXfgJeldtWcgqcBpFx3zW/TJppg1qJqiq9z6qcJ+0s5ak+x6mui1CeWlKFxje0eo+rm9jd/Clau8GbASQ==" saltValue="fWUPqUAaLxnAWL9HogIjog==" spinCount="100000" sheet="1" objects="1" scenarios="1" selectLockedCells="1"/>
  <autoFilter ref="A2:G21" xr:uid="{ECDABBB3-4ADE-4CCF-8C6E-E2861BB43EC0}"/>
  <mergeCells count="3">
    <mergeCell ref="I21:L22"/>
    <mergeCell ref="J4:M9"/>
    <mergeCell ref="A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4FB6C-595B-46F5-B0AB-2BACCBE14657}">
  <dimension ref="A1:Q18"/>
  <sheetViews>
    <sheetView zoomScale="80" zoomScaleNormal="80" workbookViewId="0">
      <selection activeCell="G5" sqref="G5"/>
    </sheetView>
  </sheetViews>
  <sheetFormatPr baseColWidth="10" defaultRowHeight="14.25" x14ac:dyDescent="0.2"/>
  <cols>
    <col min="2" max="2" width="70.09765625" style="7" customWidth="1"/>
    <col min="3" max="3" width="8.69921875" bestFit="1" customWidth="1"/>
    <col min="4" max="6" width="9.09765625" customWidth="1"/>
    <col min="7" max="7" width="7.59765625" style="19" bestFit="1" customWidth="1"/>
    <col min="8" max="8" width="12" style="28" customWidth="1"/>
  </cols>
  <sheetData>
    <row r="1" spans="1:17" ht="15.75" thickBot="1" x14ac:dyDescent="0.25">
      <c r="A1" s="58" t="s">
        <v>61</v>
      </c>
      <c r="B1" s="59"/>
      <c r="C1" s="59"/>
      <c r="D1" s="59"/>
      <c r="E1" s="59"/>
      <c r="F1" s="59"/>
      <c r="G1" s="59"/>
      <c r="H1" s="59"/>
    </row>
    <row r="2" spans="1:17" ht="60.75" thickBot="1" x14ac:dyDescent="0.25">
      <c r="A2" s="1" t="s">
        <v>1</v>
      </c>
      <c r="B2" s="2" t="s">
        <v>2</v>
      </c>
      <c r="C2" s="2" t="s">
        <v>3</v>
      </c>
      <c r="D2" s="2" t="s">
        <v>4</v>
      </c>
      <c r="E2" s="2" t="s">
        <v>369</v>
      </c>
      <c r="F2" s="8" t="s">
        <v>5</v>
      </c>
      <c r="G2" s="32" t="s">
        <v>371</v>
      </c>
      <c r="H2" s="34" t="s">
        <v>375</v>
      </c>
    </row>
    <row r="3" spans="1:17" ht="43.5" thickBot="1" x14ac:dyDescent="0.25">
      <c r="A3" s="3" t="s">
        <v>62</v>
      </c>
      <c r="B3" s="4" t="s">
        <v>63</v>
      </c>
      <c r="C3" s="5" t="s">
        <v>64</v>
      </c>
      <c r="D3" s="9">
        <v>10</v>
      </c>
      <c r="E3" s="30">
        <v>113.64</v>
      </c>
      <c r="F3" s="27">
        <v>0.1</v>
      </c>
      <c r="G3" s="33"/>
      <c r="H3" s="42">
        <f>D3*G3</f>
        <v>0</v>
      </c>
      <c r="N3" s="61" t="s">
        <v>373</v>
      </c>
      <c r="O3" s="61"/>
      <c r="P3" s="61"/>
      <c r="Q3" s="61"/>
    </row>
    <row r="4" spans="1:17" ht="43.5" thickBot="1" x14ac:dyDescent="0.25">
      <c r="A4" s="3" t="s">
        <v>65</v>
      </c>
      <c r="B4" s="4" t="s">
        <v>66</v>
      </c>
      <c r="C4" s="5" t="s">
        <v>67</v>
      </c>
      <c r="D4" s="9">
        <v>34</v>
      </c>
      <c r="E4" s="30">
        <v>113.63</v>
      </c>
      <c r="F4" s="27">
        <v>0.1</v>
      </c>
      <c r="G4" s="33"/>
      <c r="H4" s="42">
        <f t="shared" ref="H4:H9" si="0">D4*G4</f>
        <v>0</v>
      </c>
      <c r="N4" s="61"/>
      <c r="O4" s="61"/>
      <c r="P4" s="61"/>
      <c r="Q4" s="61"/>
    </row>
    <row r="5" spans="1:17" ht="186" thickBot="1" x14ac:dyDescent="0.25">
      <c r="A5" s="3" t="s">
        <v>76</v>
      </c>
      <c r="B5" s="4" t="s">
        <v>77</v>
      </c>
      <c r="C5" s="5" t="s">
        <v>78</v>
      </c>
      <c r="D5" s="9">
        <v>27</v>
      </c>
      <c r="E5" s="30">
        <v>67.150000000000006</v>
      </c>
      <c r="F5" s="27">
        <v>0.1</v>
      </c>
      <c r="G5" s="33"/>
      <c r="H5" s="42">
        <f>D5*G5</f>
        <v>0</v>
      </c>
      <c r="I5" s="19">
        <f>H3+H4+H5</f>
        <v>0</v>
      </c>
      <c r="J5" s="47" t="s">
        <v>378</v>
      </c>
      <c r="N5" s="61"/>
      <c r="O5" s="61"/>
      <c r="P5" s="61"/>
      <c r="Q5" s="61"/>
    </row>
    <row r="6" spans="1:17" ht="15" thickBot="1" x14ac:dyDescent="0.25">
      <c r="A6" s="3" t="s">
        <v>68</v>
      </c>
      <c r="B6" s="4" t="s">
        <v>69</v>
      </c>
      <c r="C6" s="5">
        <v>10306</v>
      </c>
      <c r="D6" s="9">
        <v>1</v>
      </c>
      <c r="E6" s="30">
        <v>144.62</v>
      </c>
      <c r="F6" s="27">
        <v>0.21</v>
      </c>
      <c r="G6" s="33"/>
      <c r="H6" s="42">
        <f t="shared" si="0"/>
        <v>0</v>
      </c>
      <c r="N6" s="61"/>
      <c r="O6" s="61"/>
      <c r="P6" s="61"/>
      <c r="Q6" s="61"/>
    </row>
    <row r="7" spans="1:17" ht="15" thickBot="1" x14ac:dyDescent="0.25">
      <c r="A7" s="3" t="s">
        <v>70</v>
      </c>
      <c r="B7" s="4" t="s">
        <v>71</v>
      </c>
      <c r="C7" s="5" t="s">
        <v>72</v>
      </c>
      <c r="D7" s="9">
        <v>1</v>
      </c>
      <c r="E7" s="30">
        <v>10.44</v>
      </c>
      <c r="F7" s="27">
        <v>0.21</v>
      </c>
      <c r="G7" s="33"/>
      <c r="H7" s="42">
        <f t="shared" si="0"/>
        <v>0</v>
      </c>
      <c r="N7" s="61"/>
      <c r="O7" s="61"/>
      <c r="P7" s="61"/>
      <c r="Q7" s="61"/>
    </row>
    <row r="8" spans="1:17" ht="15.75" customHeight="1" thickBot="1" x14ac:dyDescent="0.25">
      <c r="A8" s="3" t="s">
        <v>73</v>
      </c>
      <c r="B8" s="4" t="s">
        <v>74</v>
      </c>
      <c r="C8" s="5" t="s">
        <v>75</v>
      </c>
      <c r="D8" s="9">
        <v>1</v>
      </c>
      <c r="E8" s="30">
        <v>10.44</v>
      </c>
      <c r="F8" s="27">
        <v>0.21</v>
      </c>
      <c r="G8" s="33"/>
      <c r="H8" s="42">
        <f t="shared" si="0"/>
        <v>0</v>
      </c>
      <c r="N8" s="61"/>
      <c r="O8" s="61"/>
      <c r="P8" s="61"/>
      <c r="Q8" s="61"/>
    </row>
    <row r="9" spans="1:17" ht="186" thickBot="1" x14ac:dyDescent="0.25">
      <c r="A9" s="3" t="s">
        <v>79</v>
      </c>
      <c r="B9" s="4" t="s">
        <v>80</v>
      </c>
      <c r="C9" s="5">
        <v>10133</v>
      </c>
      <c r="D9" s="9">
        <v>90</v>
      </c>
      <c r="E9" s="30">
        <v>527.86</v>
      </c>
      <c r="F9" s="27">
        <v>0.21</v>
      </c>
      <c r="G9" s="33"/>
      <c r="H9" s="42">
        <f t="shared" si="0"/>
        <v>0</v>
      </c>
      <c r="I9" s="19">
        <f>H6+H7+H8+H9</f>
        <v>0</v>
      </c>
      <c r="J9" s="47" t="s">
        <v>379</v>
      </c>
    </row>
    <row r="10" spans="1:17" ht="15.75" thickBot="1" x14ac:dyDescent="0.25">
      <c r="A10" s="15" t="s">
        <v>60</v>
      </c>
      <c r="B10" s="16"/>
      <c r="C10" s="16"/>
      <c r="D10" s="16"/>
      <c r="E10" s="16"/>
      <c r="F10" s="16"/>
      <c r="G10" s="16"/>
      <c r="H10" s="31">
        <f>SUM(H3:H9)</f>
        <v>0</v>
      </c>
      <c r="I10" s="48" t="s">
        <v>376</v>
      </c>
      <c r="J10" s="48"/>
      <c r="K10" s="48"/>
      <c r="L10" s="48"/>
    </row>
    <row r="11" spans="1:17" x14ac:dyDescent="0.2">
      <c r="A11" s="6"/>
      <c r="B11" s="6"/>
      <c r="C11" s="6"/>
      <c r="D11" s="6"/>
      <c r="E11" s="6"/>
      <c r="F11" s="6"/>
      <c r="G11" s="13"/>
      <c r="H11" s="10"/>
      <c r="I11" s="48"/>
      <c r="J11" s="48"/>
      <c r="K11" s="48"/>
      <c r="L11" s="48"/>
    </row>
    <row r="17" spans="3:3" x14ac:dyDescent="0.2">
      <c r="C17" s="25"/>
    </row>
    <row r="18" spans="3:3" x14ac:dyDescent="0.2">
      <c r="C18" s="25"/>
    </row>
  </sheetData>
  <sheetProtection algorithmName="SHA-512" hashValue="2r7RuBJ6paefAtZqBc0DUXiScOdBbPETyS9dZRrYcWSLb1S2beZ7+Ls93zlknd7jSqBIHD57jbs4BPsFkrM+Ug==" saltValue="fDO0WH40I0J9aUdPLhOONQ==" spinCount="100000" sheet="1" objects="1" scenarios="1" selectLockedCells="1"/>
  <mergeCells count="3">
    <mergeCell ref="A1:H1"/>
    <mergeCell ref="N3:Q8"/>
    <mergeCell ref="I10:L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CC65C-B09F-4918-A072-30628E22523C}">
  <dimension ref="A1:M98"/>
  <sheetViews>
    <sheetView zoomScale="80" zoomScaleNormal="80" workbookViewId="0">
      <selection activeCell="G12" sqref="G12"/>
    </sheetView>
  </sheetViews>
  <sheetFormatPr baseColWidth="10" defaultRowHeight="14.25" x14ac:dyDescent="0.2"/>
  <cols>
    <col min="1" max="1" width="8.59765625" style="7" customWidth="1"/>
    <col min="2" max="2" width="76.8984375" style="7" customWidth="1"/>
    <col min="3" max="3" width="9.796875" style="7" customWidth="1"/>
    <col min="4" max="6" width="10.09765625" style="11" customWidth="1"/>
    <col min="7" max="7" width="9.796875" style="14" customWidth="1"/>
    <col min="8" max="8" width="13.3984375" style="11" customWidth="1"/>
    <col min="9" max="16384" width="11.19921875" style="7"/>
  </cols>
  <sheetData>
    <row r="1" spans="1:13" ht="15.75" thickBot="1" x14ac:dyDescent="0.25">
      <c r="A1" s="58" t="s">
        <v>81</v>
      </c>
      <c r="B1" s="59"/>
      <c r="C1" s="59"/>
      <c r="D1" s="59"/>
      <c r="E1" s="59"/>
      <c r="F1" s="59"/>
      <c r="G1" s="59"/>
      <c r="H1" s="59"/>
    </row>
    <row r="2" spans="1:13" ht="60.75" thickBot="1" x14ac:dyDescent="0.25">
      <c r="A2" s="1" t="s">
        <v>1</v>
      </c>
      <c r="B2" s="2" t="s">
        <v>2</v>
      </c>
      <c r="C2" s="2" t="s">
        <v>82</v>
      </c>
      <c r="D2" s="8" t="s">
        <v>4</v>
      </c>
      <c r="E2" s="8" t="s">
        <v>369</v>
      </c>
      <c r="F2" s="8" t="s">
        <v>5</v>
      </c>
      <c r="G2" s="12" t="s">
        <v>371</v>
      </c>
      <c r="H2" s="12" t="s">
        <v>377</v>
      </c>
    </row>
    <row r="3" spans="1:13" ht="43.5" thickBot="1" x14ac:dyDescent="0.25">
      <c r="A3" s="3" t="s">
        <v>83</v>
      </c>
      <c r="B3" s="4" t="s">
        <v>84</v>
      </c>
      <c r="C3" s="5" t="s">
        <v>85</v>
      </c>
      <c r="D3" s="9">
        <v>2</v>
      </c>
      <c r="E3" s="30">
        <v>11.57</v>
      </c>
      <c r="F3" s="27">
        <v>0.21</v>
      </c>
      <c r="G3" s="29"/>
      <c r="H3" s="45">
        <f>D3*G3</f>
        <v>0</v>
      </c>
    </row>
    <row r="4" spans="1:13" ht="15" thickBot="1" x14ac:dyDescent="0.25">
      <c r="A4" s="3" t="s">
        <v>86</v>
      </c>
      <c r="B4" s="4" t="s">
        <v>87</v>
      </c>
      <c r="C4" s="4" t="s">
        <v>88</v>
      </c>
      <c r="D4" s="9">
        <v>1</v>
      </c>
      <c r="E4" s="30">
        <v>6.3</v>
      </c>
      <c r="F4" s="27">
        <v>0.21</v>
      </c>
      <c r="G4" s="29"/>
      <c r="H4" s="45">
        <f t="shared" ref="H4:H67" si="0">D4*G4</f>
        <v>0</v>
      </c>
    </row>
    <row r="5" spans="1:13" ht="15" thickBot="1" x14ac:dyDescent="0.25">
      <c r="A5" s="3" t="s">
        <v>89</v>
      </c>
      <c r="B5" s="4" t="s">
        <v>90</v>
      </c>
      <c r="C5" s="5" t="s">
        <v>91</v>
      </c>
      <c r="D5" s="9">
        <v>1</v>
      </c>
      <c r="E5" s="30">
        <v>52.96</v>
      </c>
      <c r="F5" s="27">
        <v>0.21</v>
      </c>
      <c r="G5" s="29"/>
      <c r="H5" s="45">
        <f t="shared" si="0"/>
        <v>0</v>
      </c>
    </row>
    <row r="6" spans="1:13" ht="15" thickBot="1" x14ac:dyDescent="0.25">
      <c r="A6" s="3" t="s">
        <v>92</v>
      </c>
      <c r="B6" s="4" t="s">
        <v>93</v>
      </c>
      <c r="C6" s="5" t="s">
        <v>94</v>
      </c>
      <c r="D6" s="9">
        <v>2</v>
      </c>
      <c r="E6" s="30">
        <v>29.85</v>
      </c>
      <c r="F6" s="27">
        <v>0.21</v>
      </c>
      <c r="G6" s="29"/>
      <c r="H6" s="45">
        <f t="shared" si="0"/>
        <v>0</v>
      </c>
    </row>
    <row r="7" spans="1:13" ht="15" thickBot="1" x14ac:dyDescent="0.25">
      <c r="A7" s="3" t="s">
        <v>95</v>
      </c>
      <c r="B7" s="4" t="s">
        <v>96</v>
      </c>
      <c r="C7" s="5" t="s">
        <v>97</v>
      </c>
      <c r="D7" s="9">
        <v>1</v>
      </c>
      <c r="E7" s="30">
        <v>15.39</v>
      </c>
      <c r="F7" s="27">
        <v>0.21</v>
      </c>
      <c r="G7" s="29"/>
      <c r="H7" s="45">
        <f t="shared" si="0"/>
        <v>0</v>
      </c>
      <c r="J7" s="61" t="s">
        <v>374</v>
      </c>
      <c r="K7" s="61"/>
      <c r="L7" s="61"/>
      <c r="M7" s="61"/>
    </row>
    <row r="8" spans="1:13" ht="15" thickBot="1" x14ac:dyDescent="0.25">
      <c r="A8" s="3" t="s">
        <v>98</v>
      </c>
      <c r="B8" s="4" t="s">
        <v>99</v>
      </c>
      <c r="C8" s="5" t="s">
        <v>100</v>
      </c>
      <c r="D8" s="9">
        <v>1</v>
      </c>
      <c r="E8" s="30">
        <v>15.39</v>
      </c>
      <c r="F8" s="27">
        <v>0.21</v>
      </c>
      <c r="G8" s="29"/>
      <c r="H8" s="45">
        <f t="shared" si="0"/>
        <v>0</v>
      </c>
      <c r="J8" s="61"/>
      <c r="K8" s="61"/>
      <c r="L8" s="61"/>
      <c r="M8" s="61"/>
    </row>
    <row r="9" spans="1:13" ht="15" thickBot="1" x14ac:dyDescent="0.25">
      <c r="A9" s="3" t="s">
        <v>101</v>
      </c>
      <c r="B9" s="4" t="s">
        <v>102</v>
      </c>
      <c r="C9" s="5" t="s">
        <v>103</v>
      </c>
      <c r="D9" s="9">
        <v>1</v>
      </c>
      <c r="E9" s="30">
        <v>425.38</v>
      </c>
      <c r="F9" s="27">
        <v>0.21</v>
      </c>
      <c r="G9" s="29"/>
      <c r="H9" s="45">
        <f t="shared" si="0"/>
        <v>0</v>
      </c>
      <c r="J9" s="61"/>
      <c r="K9" s="61"/>
      <c r="L9" s="61"/>
      <c r="M9" s="61"/>
    </row>
    <row r="10" spans="1:13" ht="15" thickBot="1" x14ac:dyDescent="0.25">
      <c r="A10" s="3" t="s">
        <v>104</v>
      </c>
      <c r="B10" s="4" t="s">
        <v>105</v>
      </c>
      <c r="C10" s="5" t="s">
        <v>106</v>
      </c>
      <c r="D10" s="9">
        <v>2</v>
      </c>
      <c r="E10" s="30">
        <v>44.45</v>
      </c>
      <c r="F10" s="27">
        <v>0.21</v>
      </c>
      <c r="G10" s="29"/>
      <c r="H10" s="45">
        <f t="shared" si="0"/>
        <v>0</v>
      </c>
      <c r="J10" s="61"/>
      <c r="K10" s="61"/>
      <c r="L10" s="61"/>
      <c r="M10" s="61"/>
    </row>
    <row r="11" spans="1:13" ht="15" thickBot="1" x14ac:dyDescent="0.25">
      <c r="A11" s="3" t="s">
        <v>107</v>
      </c>
      <c r="B11" s="4" t="s">
        <v>108</v>
      </c>
      <c r="C11" s="5" t="s">
        <v>109</v>
      </c>
      <c r="D11" s="9">
        <v>1</v>
      </c>
      <c r="E11" s="30">
        <v>90.28</v>
      </c>
      <c r="F11" s="27">
        <v>0.21</v>
      </c>
      <c r="G11" s="29"/>
      <c r="H11" s="45">
        <f t="shared" si="0"/>
        <v>0</v>
      </c>
      <c r="J11" s="61"/>
      <c r="K11" s="61"/>
      <c r="L11" s="61"/>
      <c r="M11" s="61"/>
    </row>
    <row r="12" spans="1:13" ht="15" thickBot="1" x14ac:dyDescent="0.25">
      <c r="A12" s="3" t="s">
        <v>110</v>
      </c>
      <c r="B12" s="4" t="s">
        <v>111</v>
      </c>
      <c r="C12" s="4" t="s">
        <v>112</v>
      </c>
      <c r="D12" s="9">
        <v>5</v>
      </c>
      <c r="E12" s="30">
        <v>139.19999999999999</v>
      </c>
      <c r="F12" s="27">
        <v>0.21</v>
      </c>
      <c r="G12" s="29"/>
      <c r="H12" s="45">
        <f t="shared" si="0"/>
        <v>0</v>
      </c>
      <c r="J12" s="61"/>
      <c r="K12" s="61"/>
      <c r="L12" s="61"/>
      <c r="M12" s="61"/>
    </row>
    <row r="13" spans="1:13" ht="15" thickBot="1" x14ac:dyDescent="0.25">
      <c r="A13" s="3" t="s">
        <v>113</v>
      </c>
      <c r="B13" s="4" t="s">
        <v>114</v>
      </c>
      <c r="C13" s="5" t="s">
        <v>115</v>
      </c>
      <c r="D13" s="9">
        <v>1</v>
      </c>
      <c r="E13" s="30">
        <v>24.69</v>
      </c>
      <c r="F13" s="27">
        <v>0.21</v>
      </c>
      <c r="G13" s="29"/>
      <c r="H13" s="45">
        <f t="shared" si="0"/>
        <v>0</v>
      </c>
    </row>
    <row r="14" spans="1:13" ht="15" thickBot="1" x14ac:dyDescent="0.25">
      <c r="A14" s="3" t="s">
        <v>116</v>
      </c>
      <c r="B14" s="4" t="s">
        <v>117</v>
      </c>
      <c r="C14" s="4" t="s">
        <v>118</v>
      </c>
      <c r="D14" s="9">
        <v>8</v>
      </c>
      <c r="E14" s="30">
        <v>25.83</v>
      </c>
      <c r="F14" s="27">
        <v>0.21</v>
      </c>
      <c r="G14" s="29"/>
      <c r="H14" s="45">
        <f t="shared" si="0"/>
        <v>0</v>
      </c>
    </row>
    <row r="15" spans="1:13" ht="15" thickBot="1" x14ac:dyDescent="0.25">
      <c r="A15" s="3" t="s">
        <v>119</v>
      </c>
      <c r="B15" s="4" t="s">
        <v>120</v>
      </c>
      <c r="C15" s="5" t="s">
        <v>121</v>
      </c>
      <c r="D15" s="9">
        <v>5</v>
      </c>
      <c r="E15" s="30">
        <v>7.85</v>
      </c>
      <c r="F15" s="27">
        <v>0.21</v>
      </c>
      <c r="G15" s="29"/>
      <c r="H15" s="45">
        <f t="shared" si="0"/>
        <v>0</v>
      </c>
    </row>
    <row r="16" spans="1:13" ht="15" thickBot="1" x14ac:dyDescent="0.25">
      <c r="A16" s="3" t="s">
        <v>122</v>
      </c>
      <c r="B16" s="4" t="s">
        <v>123</v>
      </c>
      <c r="C16" s="5" t="s">
        <v>124</v>
      </c>
      <c r="D16" s="9">
        <v>2</v>
      </c>
      <c r="E16" s="30">
        <v>49.69</v>
      </c>
      <c r="F16" s="27">
        <v>0.21</v>
      </c>
      <c r="G16" s="29"/>
      <c r="H16" s="45">
        <f t="shared" si="0"/>
        <v>0</v>
      </c>
    </row>
    <row r="17" spans="1:8" ht="15" thickBot="1" x14ac:dyDescent="0.25">
      <c r="A17" s="3" t="s">
        <v>125</v>
      </c>
      <c r="B17" s="4" t="s">
        <v>126</v>
      </c>
      <c r="C17" s="5" t="s">
        <v>127</v>
      </c>
      <c r="D17" s="9">
        <v>1</v>
      </c>
      <c r="E17" s="30">
        <v>56.07</v>
      </c>
      <c r="F17" s="27">
        <v>0.21</v>
      </c>
      <c r="G17" s="29"/>
      <c r="H17" s="45">
        <f t="shared" si="0"/>
        <v>0</v>
      </c>
    </row>
    <row r="18" spans="1:8" ht="15" thickBot="1" x14ac:dyDescent="0.25">
      <c r="A18" s="3" t="s">
        <v>128</v>
      </c>
      <c r="B18" s="4" t="s">
        <v>129</v>
      </c>
      <c r="C18" s="5" t="s">
        <v>130</v>
      </c>
      <c r="D18" s="9">
        <v>1</v>
      </c>
      <c r="E18" s="30">
        <v>28.56</v>
      </c>
      <c r="F18" s="27">
        <v>0.21</v>
      </c>
      <c r="G18" s="29"/>
      <c r="H18" s="45">
        <f t="shared" si="0"/>
        <v>0</v>
      </c>
    </row>
    <row r="19" spans="1:8" ht="15" thickBot="1" x14ac:dyDescent="0.25">
      <c r="A19" s="3" t="s">
        <v>131</v>
      </c>
      <c r="B19" s="4" t="s">
        <v>132</v>
      </c>
      <c r="C19" s="5" t="s">
        <v>133</v>
      </c>
      <c r="D19" s="9">
        <v>1</v>
      </c>
      <c r="E19" s="30">
        <v>28.56</v>
      </c>
      <c r="F19" s="27">
        <v>0.21</v>
      </c>
      <c r="G19" s="29"/>
      <c r="H19" s="45">
        <f t="shared" si="0"/>
        <v>0</v>
      </c>
    </row>
    <row r="20" spans="1:8" ht="15" thickBot="1" x14ac:dyDescent="0.25">
      <c r="A20" s="3" t="s">
        <v>134</v>
      </c>
      <c r="B20" s="4" t="s">
        <v>135</v>
      </c>
      <c r="C20" s="5" t="s">
        <v>136</v>
      </c>
      <c r="D20" s="9">
        <v>1</v>
      </c>
      <c r="E20" s="30">
        <v>25.91</v>
      </c>
      <c r="F20" s="27">
        <v>0.21</v>
      </c>
      <c r="G20" s="29"/>
      <c r="H20" s="45">
        <f t="shared" si="0"/>
        <v>0</v>
      </c>
    </row>
    <row r="21" spans="1:8" ht="15" thickBot="1" x14ac:dyDescent="0.25">
      <c r="A21" s="3" t="s">
        <v>137</v>
      </c>
      <c r="B21" s="4" t="s">
        <v>138</v>
      </c>
      <c r="C21" s="5">
        <v>240101</v>
      </c>
      <c r="D21" s="9">
        <v>1</v>
      </c>
      <c r="E21" s="30">
        <v>168.14</v>
      </c>
      <c r="F21" s="27">
        <v>0.21</v>
      </c>
      <c r="G21" s="29"/>
      <c r="H21" s="45">
        <f t="shared" si="0"/>
        <v>0</v>
      </c>
    </row>
    <row r="22" spans="1:8" ht="15" thickBot="1" x14ac:dyDescent="0.25">
      <c r="A22" s="3" t="s">
        <v>139</v>
      </c>
      <c r="B22" s="4" t="s">
        <v>140</v>
      </c>
      <c r="C22" s="5" t="s">
        <v>141</v>
      </c>
      <c r="D22" s="9">
        <v>1</v>
      </c>
      <c r="E22" s="30">
        <v>49.49</v>
      </c>
      <c r="F22" s="27">
        <v>0.21</v>
      </c>
      <c r="G22" s="29"/>
      <c r="H22" s="45">
        <f t="shared" si="0"/>
        <v>0</v>
      </c>
    </row>
    <row r="23" spans="1:8" ht="15" thickBot="1" x14ac:dyDescent="0.25">
      <c r="A23" s="3" t="s">
        <v>142</v>
      </c>
      <c r="B23" s="4" t="s">
        <v>143</v>
      </c>
      <c r="C23" s="5">
        <v>101262</v>
      </c>
      <c r="D23" s="9">
        <v>1</v>
      </c>
      <c r="E23" s="30">
        <v>7.44</v>
      </c>
      <c r="F23" s="27">
        <v>0.21</v>
      </c>
      <c r="G23" s="29"/>
      <c r="H23" s="45">
        <f t="shared" si="0"/>
        <v>0</v>
      </c>
    </row>
    <row r="24" spans="1:8" ht="15" thickBot="1" x14ac:dyDescent="0.25">
      <c r="A24" s="3" t="s">
        <v>144</v>
      </c>
      <c r="B24" s="4" t="s">
        <v>145</v>
      </c>
      <c r="C24" s="5" t="s">
        <v>146</v>
      </c>
      <c r="D24" s="9">
        <v>5</v>
      </c>
      <c r="E24" s="30">
        <v>9.4499999999999993</v>
      </c>
      <c r="F24" s="27">
        <v>0.21</v>
      </c>
      <c r="G24" s="29"/>
      <c r="H24" s="45">
        <f t="shared" si="0"/>
        <v>0</v>
      </c>
    </row>
    <row r="25" spans="1:8" ht="15" thickBot="1" x14ac:dyDescent="0.25">
      <c r="A25" s="3" t="s">
        <v>147</v>
      </c>
      <c r="B25" s="4" t="s">
        <v>148</v>
      </c>
      <c r="C25" s="5" t="s">
        <v>149</v>
      </c>
      <c r="D25" s="9">
        <v>1</v>
      </c>
      <c r="E25" s="30">
        <v>10.02</v>
      </c>
      <c r="F25" s="27">
        <v>0.21</v>
      </c>
      <c r="G25" s="29"/>
      <c r="H25" s="45">
        <f t="shared" si="0"/>
        <v>0</v>
      </c>
    </row>
    <row r="26" spans="1:8" ht="15" thickBot="1" x14ac:dyDescent="0.25">
      <c r="A26" s="3" t="s">
        <v>150</v>
      </c>
      <c r="B26" s="4" t="s">
        <v>151</v>
      </c>
      <c r="C26" s="5" t="s">
        <v>152</v>
      </c>
      <c r="D26" s="9">
        <v>2</v>
      </c>
      <c r="E26" s="30">
        <v>115.94</v>
      </c>
      <c r="F26" s="27">
        <v>0.21</v>
      </c>
      <c r="G26" s="29"/>
      <c r="H26" s="45">
        <f t="shared" si="0"/>
        <v>0</v>
      </c>
    </row>
    <row r="27" spans="1:8" ht="15" thickBot="1" x14ac:dyDescent="0.25">
      <c r="A27" s="3" t="s">
        <v>153</v>
      </c>
      <c r="B27" s="4" t="s">
        <v>154</v>
      </c>
      <c r="C27" s="5" t="s">
        <v>155</v>
      </c>
      <c r="D27" s="9">
        <v>1</v>
      </c>
      <c r="E27" s="30">
        <v>6.04</v>
      </c>
      <c r="F27" s="27">
        <v>0.21</v>
      </c>
      <c r="G27" s="29"/>
      <c r="H27" s="45">
        <f t="shared" si="0"/>
        <v>0</v>
      </c>
    </row>
    <row r="28" spans="1:8" ht="15" thickBot="1" x14ac:dyDescent="0.25">
      <c r="A28" s="3" t="s">
        <v>156</v>
      </c>
      <c r="B28" s="4" t="s">
        <v>157</v>
      </c>
      <c r="C28" s="5" t="s">
        <v>158</v>
      </c>
      <c r="D28" s="9">
        <v>1</v>
      </c>
      <c r="E28" s="30">
        <v>15.02</v>
      </c>
      <c r="F28" s="27">
        <v>0.21</v>
      </c>
      <c r="G28" s="29"/>
      <c r="H28" s="45">
        <f t="shared" si="0"/>
        <v>0</v>
      </c>
    </row>
    <row r="29" spans="1:8" ht="15" thickBot="1" x14ac:dyDescent="0.25">
      <c r="A29" s="3" t="s">
        <v>159</v>
      </c>
      <c r="B29" s="4" t="s">
        <v>160</v>
      </c>
      <c r="C29" s="5" t="s">
        <v>161</v>
      </c>
      <c r="D29" s="9">
        <v>1</v>
      </c>
      <c r="E29" s="30">
        <v>34.08</v>
      </c>
      <c r="F29" s="27">
        <v>0.21</v>
      </c>
      <c r="G29" s="29"/>
      <c r="H29" s="45">
        <f t="shared" si="0"/>
        <v>0</v>
      </c>
    </row>
    <row r="30" spans="1:8" ht="15" thickBot="1" x14ac:dyDescent="0.25">
      <c r="A30" s="3" t="s">
        <v>162</v>
      </c>
      <c r="B30" s="4" t="s">
        <v>163</v>
      </c>
      <c r="C30" s="5" t="s">
        <v>164</v>
      </c>
      <c r="D30" s="9">
        <v>1</v>
      </c>
      <c r="E30" s="30">
        <v>33.909999999999997</v>
      </c>
      <c r="F30" s="27">
        <v>0.21</v>
      </c>
      <c r="G30" s="29"/>
      <c r="H30" s="45">
        <f t="shared" si="0"/>
        <v>0</v>
      </c>
    </row>
    <row r="31" spans="1:8" ht="15" thickBot="1" x14ac:dyDescent="0.25">
      <c r="A31" s="3" t="s">
        <v>165</v>
      </c>
      <c r="B31" s="4" t="s">
        <v>166</v>
      </c>
      <c r="C31" s="5" t="s">
        <v>167</v>
      </c>
      <c r="D31" s="9">
        <v>1</v>
      </c>
      <c r="E31" s="30">
        <v>101.94</v>
      </c>
      <c r="F31" s="27">
        <v>0.21</v>
      </c>
      <c r="G31" s="29"/>
      <c r="H31" s="45">
        <f t="shared" si="0"/>
        <v>0</v>
      </c>
    </row>
    <row r="32" spans="1:8" ht="15" thickBot="1" x14ac:dyDescent="0.25">
      <c r="A32" s="3" t="s">
        <v>168</v>
      </c>
      <c r="B32" s="4" t="s">
        <v>169</v>
      </c>
      <c r="C32" s="5" t="s">
        <v>170</v>
      </c>
      <c r="D32" s="9">
        <v>1</v>
      </c>
      <c r="E32" s="30">
        <v>101.94</v>
      </c>
      <c r="F32" s="27">
        <v>0.21</v>
      </c>
      <c r="G32" s="29"/>
      <c r="H32" s="45">
        <f t="shared" si="0"/>
        <v>0</v>
      </c>
    </row>
    <row r="33" spans="1:8" ht="15" thickBot="1" x14ac:dyDescent="0.25">
      <c r="A33" s="3" t="s">
        <v>171</v>
      </c>
      <c r="B33" s="4" t="s">
        <v>172</v>
      </c>
      <c r="C33" s="5" t="s">
        <v>173</v>
      </c>
      <c r="D33" s="9">
        <v>1</v>
      </c>
      <c r="E33" s="30">
        <v>13.31</v>
      </c>
      <c r="F33" s="27">
        <v>0.21</v>
      </c>
      <c r="G33" s="29"/>
      <c r="H33" s="45">
        <f t="shared" si="0"/>
        <v>0</v>
      </c>
    </row>
    <row r="34" spans="1:8" ht="29.25" thickBot="1" x14ac:dyDescent="0.25">
      <c r="A34" s="3" t="s">
        <v>174</v>
      </c>
      <c r="B34" s="4" t="s">
        <v>175</v>
      </c>
      <c r="C34" s="4" t="s">
        <v>176</v>
      </c>
      <c r="D34" s="9">
        <v>2</v>
      </c>
      <c r="E34" s="30">
        <v>133.32</v>
      </c>
      <c r="F34" s="27">
        <v>0.21</v>
      </c>
      <c r="G34" s="29"/>
      <c r="H34" s="45">
        <f t="shared" si="0"/>
        <v>0</v>
      </c>
    </row>
    <row r="35" spans="1:8" ht="15" thickBot="1" x14ac:dyDescent="0.25">
      <c r="A35" s="3" t="s">
        <v>177</v>
      </c>
      <c r="B35" s="4" t="s">
        <v>178</v>
      </c>
      <c r="C35" s="5" t="s">
        <v>179</v>
      </c>
      <c r="D35" s="9">
        <v>1</v>
      </c>
      <c r="E35" s="30">
        <v>90.28</v>
      </c>
      <c r="F35" s="27">
        <v>0.21</v>
      </c>
      <c r="G35" s="29"/>
      <c r="H35" s="45">
        <f t="shared" si="0"/>
        <v>0</v>
      </c>
    </row>
    <row r="36" spans="1:8" ht="15" thickBot="1" x14ac:dyDescent="0.25">
      <c r="A36" s="3" t="s">
        <v>180</v>
      </c>
      <c r="B36" s="4" t="s">
        <v>181</v>
      </c>
      <c r="C36" s="5" t="s">
        <v>182</v>
      </c>
      <c r="D36" s="9">
        <v>5</v>
      </c>
      <c r="E36" s="30">
        <v>59.99</v>
      </c>
      <c r="F36" s="27">
        <v>0.21</v>
      </c>
      <c r="G36" s="29"/>
      <c r="H36" s="45">
        <f t="shared" si="0"/>
        <v>0</v>
      </c>
    </row>
    <row r="37" spans="1:8" ht="15" thickBot="1" x14ac:dyDescent="0.25">
      <c r="A37" s="3" t="s">
        <v>183</v>
      </c>
      <c r="B37" s="4" t="s">
        <v>184</v>
      </c>
      <c r="C37" s="5" t="s">
        <v>185</v>
      </c>
      <c r="D37" s="9">
        <v>1</v>
      </c>
      <c r="E37" s="30">
        <v>114.09</v>
      </c>
      <c r="F37" s="27">
        <v>0.21</v>
      </c>
      <c r="G37" s="29"/>
      <c r="H37" s="45">
        <f t="shared" si="0"/>
        <v>0</v>
      </c>
    </row>
    <row r="38" spans="1:8" ht="15" thickBot="1" x14ac:dyDescent="0.25">
      <c r="A38" s="3" t="s">
        <v>186</v>
      </c>
      <c r="B38" s="4" t="s">
        <v>187</v>
      </c>
      <c r="C38" s="4" t="s">
        <v>188</v>
      </c>
      <c r="D38" s="9">
        <v>45</v>
      </c>
      <c r="E38" s="30">
        <v>3.72</v>
      </c>
      <c r="F38" s="27">
        <v>0.21</v>
      </c>
      <c r="G38" s="29"/>
      <c r="H38" s="45">
        <f t="shared" si="0"/>
        <v>0</v>
      </c>
    </row>
    <row r="39" spans="1:8" ht="29.25" thickBot="1" x14ac:dyDescent="0.25">
      <c r="A39" s="3" t="s">
        <v>189</v>
      </c>
      <c r="B39" s="4" t="s">
        <v>190</v>
      </c>
      <c r="C39" s="5" t="s">
        <v>191</v>
      </c>
      <c r="D39" s="9">
        <v>57</v>
      </c>
      <c r="E39" s="30">
        <v>3.72</v>
      </c>
      <c r="F39" s="27">
        <v>0.21</v>
      </c>
      <c r="G39" s="29"/>
      <c r="H39" s="45">
        <f t="shared" si="0"/>
        <v>0</v>
      </c>
    </row>
    <row r="40" spans="1:8" ht="15" thickBot="1" x14ac:dyDescent="0.25">
      <c r="A40" s="3" t="s">
        <v>192</v>
      </c>
      <c r="B40" s="4" t="s">
        <v>193</v>
      </c>
      <c r="C40" s="4">
        <v>17001512</v>
      </c>
      <c r="D40" s="9">
        <v>1</v>
      </c>
      <c r="E40" s="30">
        <v>2.12</v>
      </c>
      <c r="F40" s="27">
        <v>0.21</v>
      </c>
      <c r="G40" s="29"/>
      <c r="H40" s="45">
        <f t="shared" si="0"/>
        <v>0</v>
      </c>
    </row>
    <row r="41" spans="1:8" ht="15" thickBot="1" x14ac:dyDescent="0.25">
      <c r="A41" s="3" t="s">
        <v>194</v>
      </c>
      <c r="B41" s="4" t="s">
        <v>195</v>
      </c>
      <c r="C41" s="5" t="s">
        <v>196</v>
      </c>
      <c r="D41" s="9">
        <v>2</v>
      </c>
      <c r="E41" s="30">
        <v>2.12</v>
      </c>
      <c r="F41" s="27">
        <v>0.21</v>
      </c>
      <c r="G41" s="29"/>
      <c r="H41" s="45">
        <f t="shared" si="0"/>
        <v>0</v>
      </c>
    </row>
    <row r="42" spans="1:8" ht="15" thickBot="1" x14ac:dyDescent="0.25">
      <c r="A42" s="3" t="s">
        <v>197</v>
      </c>
      <c r="B42" s="4" t="s">
        <v>198</v>
      </c>
      <c r="C42" s="5" t="s">
        <v>199</v>
      </c>
      <c r="D42" s="9">
        <v>1</v>
      </c>
      <c r="E42" s="30">
        <v>22.82</v>
      </c>
      <c r="F42" s="27">
        <v>0.21</v>
      </c>
      <c r="G42" s="29"/>
      <c r="H42" s="45">
        <f t="shared" si="0"/>
        <v>0</v>
      </c>
    </row>
    <row r="43" spans="1:8" ht="15" thickBot="1" x14ac:dyDescent="0.25">
      <c r="A43" s="3" t="s">
        <v>200</v>
      </c>
      <c r="B43" s="4" t="s">
        <v>201</v>
      </c>
      <c r="C43" s="4" t="s">
        <v>202</v>
      </c>
      <c r="D43" s="9">
        <v>1</v>
      </c>
      <c r="E43" s="30">
        <v>2.89</v>
      </c>
      <c r="F43" s="27">
        <v>0.21</v>
      </c>
      <c r="G43" s="29"/>
      <c r="H43" s="45">
        <f t="shared" si="0"/>
        <v>0</v>
      </c>
    </row>
    <row r="44" spans="1:8" ht="15" thickBot="1" x14ac:dyDescent="0.25">
      <c r="A44" s="3" t="s">
        <v>203</v>
      </c>
      <c r="B44" s="4" t="s">
        <v>204</v>
      </c>
      <c r="C44" s="5">
        <v>17000514</v>
      </c>
      <c r="D44" s="9">
        <v>1</v>
      </c>
      <c r="E44" s="30">
        <v>6.61</v>
      </c>
      <c r="F44" s="27">
        <v>0.21</v>
      </c>
      <c r="G44" s="29"/>
      <c r="H44" s="45">
        <f t="shared" si="0"/>
        <v>0</v>
      </c>
    </row>
    <row r="45" spans="1:8" ht="15" thickBot="1" x14ac:dyDescent="0.25">
      <c r="A45" s="3" t="s">
        <v>205</v>
      </c>
      <c r="B45" s="4" t="s">
        <v>206</v>
      </c>
      <c r="C45" s="5">
        <v>4793</v>
      </c>
      <c r="D45" s="9">
        <v>5</v>
      </c>
      <c r="E45" s="30">
        <v>2.17</v>
      </c>
      <c r="F45" s="27">
        <v>0.21</v>
      </c>
      <c r="G45" s="29"/>
      <c r="H45" s="45">
        <f t="shared" si="0"/>
        <v>0</v>
      </c>
    </row>
    <row r="46" spans="1:8" ht="15" thickBot="1" x14ac:dyDescent="0.25">
      <c r="A46" s="3" t="s">
        <v>207</v>
      </c>
      <c r="B46" s="4" t="s">
        <v>208</v>
      </c>
      <c r="C46" s="4" t="s">
        <v>209</v>
      </c>
      <c r="D46" s="9">
        <v>2</v>
      </c>
      <c r="E46" s="30">
        <v>10.02</v>
      </c>
      <c r="F46" s="27">
        <v>0.21</v>
      </c>
      <c r="G46" s="29"/>
      <c r="H46" s="45">
        <f t="shared" si="0"/>
        <v>0</v>
      </c>
    </row>
    <row r="47" spans="1:8" ht="15" thickBot="1" x14ac:dyDescent="0.25">
      <c r="A47" s="3" t="s">
        <v>210</v>
      </c>
      <c r="B47" s="4" t="s">
        <v>211</v>
      </c>
      <c r="C47" s="5" t="s">
        <v>212</v>
      </c>
      <c r="D47" s="9">
        <v>1</v>
      </c>
      <c r="E47" s="30">
        <v>155.59</v>
      </c>
      <c r="F47" s="27">
        <v>0.21</v>
      </c>
      <c r="G47" s="29"/>
      <c r="H47" s="45">
        <f t="shared" si="0"/>
        <v>0</v>
      </c>
    </row>
    <row r="48" spans="1:8" ht="15" thickBot="1" x14ac:dyDescent="0.25">
      <c r="A48" s="3" t="s">
        <v>213</v>
      </c>
      <c r="B48" s="4" t="s">
        <v>214</v>
      </c>
      <c r="C48" s="5" t="s">
        <v>215</v>
      </c>
      <c r="D48" s="9">
        <v>1</v>
      </c>
      <c r="E48" s="30">
        <v>121.43</v>
      </c>
      <c r="F48" s="27">
        <v>0.21</v>
      </c>
      <c r="G48" s="29"/>
      <c r="H48" s="45">
        <f t="shared" si="0"/>
        <v>0</v>
      </c>
    </row>
    <row r="49" spans="1:8" ht="15" thickBot="1" x14ac:dyDescent="0.25">
      <c r="A49" s="3" t="s">
        <v>216</v>
      </c>
      <c r="B49" s="4" t="s">
        <v>217</v>
      </c>
      <c r="C49" s="5" t="s">
        <v>218</v>
      </c>
      <c r="D49" s="9">
        <v>1</v>
      </c>
      <c r="E49" s="30">
        <v>29.96</v>
      </c>
      <c r="F49" s="27">
        <v>0.21</v>
      </c>
      <c r="G49" s="29"/>
      <c r="H49" s="45">
        <f t="shared" si="0"/>
        <v>0</v>
      </c>
    </row>
    <row r="50" spans="1:8" ht="15" thickBot="1" x14ac:dyDescent="0.25">
      <c r="A50" s="3" t="s">
        <v>219</v>
      </c>
      <c r="B50" s="4" t="s">
        <v>220</v>
      </c>
      <c r="C50" s="5" t="s">
        <v>221</v>
      </c>
      <c r="D50" s="9">
        <v>6</v>
      </c>
      <c r="E50" s="30">
        <v>28.67</v>
      </c>
      <c r="F50" s="27">
        <v>0.1</v>
      </c>
      <c r="G50" s="29"/>
      <c r="H50" s="45">
        <f t="shared" si="0"/>
        <v>0</v>
      </c>
    </row>
    <row r="51" spans="1:8" ht="15" thickBot="1" x14ac:dyDescent="0.25">
      <c r="A51" s="3" t="s">
        <v>222</v>
      </c>
      <c r="B51" s="4" t="s">
        <v>223</v>
      </c>
      <c r="C51" s="5" t="s">
        <v>224</v>
      </c>
      <c r="D51" s="9">
        <v>9</v>
      </c>
      <c r="E51" s="30">
        <v>3.98</v>
      </c>
      <c r="F51" s="27">
        <v>0.21</v>
      </c>
      <c r="G51" s="29"/>
      <c r="H51" s="45">
        <f t="shared" si="0"/>
        <v>0</v>
      </c>
    </row>
    <row r="52" spans="1:8" ht="15" thickBot="1" x14ac:dyDescent="0.25">
      <c r="A52" s="3" t="s">
        <v>225</v>
      </c>
      <c r="B52" s="4" t="s">
        <v>226</v>
      </c>
      <c r="C52" s="4" t="s">
        <v>227</v>
      </c>
      <c r="D52" s="9">
        <v>1</v>
      </c>
      <c r="E52" s="30">
        <v>3.1</v>
      </c>
      <c r="F52" s="27">
        <v>0.21</v>
      </c>
      <c r="G52" s="29"/>
      <c r="H52" s="45">
        <f t="shared" si="0"/>
        <v>0</v>
      </c>
    </row>
    <row r="53" spans="1:8" ht="15" thickBot="1" x14ac:dyDescent="0.25">
      <c r="A53" s="3" t="s">
        <v>228</v>
      </c>
      <c r="B53" s="4" t="s">
        <v>229</v>
      </c>
      <c r="C53" s="5" t="s">
        <v>230</v>
      </c>
      <c r="D53" s="9">
        <v>1</v>
      </c>
      <c r="E53" s="30">
        <v>18.399999999999999</v>
      </c>
      <c r="F53" s="27">
        <v>0.21</v>
      </c>
      <c r="G53" s="29"/>
      <c r="H53" s="45">
        <f t="shared" si="0"/>
        <v>0</v>
      </c>
    </row>
    <row r="54" spans="1:8" ht="15" thickBot="1" x14ac:dyDescent="0.25">
      <c r="A54" s="3" t="s">
        <v>231</v>
      </c>
      <c r="B54" s="4" t="s">
        <v>232</v>
      </c>
      <c r="C54" s="5" t="s">
        <v>233</v>
      </c>
      <c r="D54" s="9">
        <v>1</v>
      </c>
      <c r="E54" s="30">
        <v>80.650000000000006</v>
      </c>
      <c r="F54" s="27">
        <v>0.21</v>
      </c>
      <c r="G54" s="29"/>
      <c r="H54" s="45">
        <f t="shared" si="0"/>
        <v>0</v>
      </c>
    </row>
    <row r="55" spans="1:8" ht="15" thickBot="1" x14ac:dyDescent="0.25">
      <c r="A55" s="3" t="s">
        <v>234</v>
      </c>
      <c r="B55" s="4" t="s">
        <v>235</v>
      </c>
      <c r="C55" s="5" t="s">
        <v>236</v>
      </c>
      <c r="D55" s="9">
        <v>1</v>
      </c>
      <c r="E55" s="30">
        <v>86.09</v>
      </c>
      <c r="F55" s="27">
        <v>0.21</v>
      </c>
      <c r="G55" s="29"/>
      <c r="H55" s="45">
        <f t="shared" si="0"/>
        <v>0</v>
      </c>
    </row>
    <row r="56" spans="1:8" ht="15" thickBot="1" x14ac:dyDescent="0.25">
      <c r="A56" s="3" t="s">
        <v>237</v>
      </c>
      <c r="B56" s="4" t="s">
        <v>238</v>
      </c>
      <c r="C56" s="5" t="s">
        <v>239</v>
      </c>
      <c r="D56" s="9">
        <v>2</v>
      </c>
      <c r="E56" s="30">
        <v>17.420000000000002</v>
      </c>
      <c r="F56" s="27">
        <v>0.21</v>
      </c>
      <c r="G56" s="29"/>
      <c r="H56" s="45">
        <f t="shared" si="0"/>
        <v>0</v>
      </c>
    </row>
    <row r="57" spans="1:8" ht="15" thickBot="1" x14ac:dyDescent="0.25">
      <c r="A57" s="3" t="s">
        <v>240</v>
      </c>
      <c r="B57" s="4" t="s">
        <v>241</v>
      </c>
      <c r="C57" s="5" t="s">
        <v>242</v>
      </c>
      <c r="D57" s="9">
        <v>1</v>
      </c>
      <c r="E57" s="30">
        <v>12.91</v>
      </c>
      <c r="F57" s="27">
        <v>0.21</v>
      </c>
      <c r="G57" s="29"/>
      <c r="H57" s="45">
        <f t="shared" si="0"/>
        <v>0</v>
      </c>
    </row>
    <row r="58" spans="1:8" ht="15" thickBot="1" x14ac:dyDescent="0.25">
      <c r="A58" s="3" t="s">
        <v>243</v>
      </c>
      <c r="B58" s="4" t="s">
        <v>244</v>
      </c>
      <c r="C58" s="5" t="s">
        <v>245</v>
      </c>
      <c r="D58" s="9">
        <v>3</v>
      </c>
      <c r="E58" s="30">
        <v>243.84</v>
      </c>
      <c r="F58" s="27">
        <v>0.21</v>
      </c>
      <c r="G58" s="29"/>
      <c r="H58" s="45">
        <f t="shared" si="0"/>
        <v>0</v>
      </c>
    </row>
    <row r="59" spans="1:8" ht="15" thickBot="1" x14ac:dyDescent="0.25">
      <c r="A59" s="3" t="s">
        <v>246</v>
      </c>
      <c r="B59" s="4" t="s">
        <v>247</v>
      </c>
      <c r="C59" s="5" t="s">
        <v>248</v>
      </c>
      <c r="D59" s="9">
        <v>1</v>
      </c>
      <c r="E59" s="30">
        <v>63.68</v>
      </c>
      <c r="F59" s="27">
        <v>0.21</v>
      </c>
      <c r="G59" s="29"/>
      <c r="H59" s="45">
        <f t="shared" si="0"/>
        <v>0</v>
      </c>
    </row>
    <row r="60" spans="1:8" ht="15" thickBot="1" x14ac:dyDescent="0.25">
      <c r="A60" s="3" t="s">
        <v>249</v>
      </c>
      <c r="B60" s="4" t="s">
        <v>250</v>
      </c>
      <c r="C60" s="5" t="s">
        <v>251</v>
      </c>
      <c r="D60" s="9">
        <v>2</v>
      </c>
      <c r="E60" s="30">
        <v>385.59</v>
      </c>
      <c r="F60" s="27">
        <v>0.21</v>
      </c>
      <c r="G60" s="29"/>
      <c r="H60" s="45">
        <f t="shared" si="0"/>
        <v>0</v>
      </c>
    </row>
    <row r="61" spans="1:8" ht="15" thickBot="1" x14ac:dyDescent="0.25">
      <c r="A61" s="3" t="s">
        <v>252</v>
      </c>
      <c r="B61" s="4" t="s">
        <v>253</v>
      </c>
      <c r="C61" s="5" t="s">
        <v>254</v>
      </c>
      <c r="D61" s="9">
        <v>1</v>
      </c>
      <c r="E61" s="30">
        <v>187.98</v>
      </c>
      <c r="F61" s="27">
        <v>0.21</v>
      </c>
      <c r="G61" s="29"/>
      <c r="H61" s="45">
        <f t="shared" si="0"/>
        <v>0</v>
      </c>
    </row>
    <row r="62" spans="1:8" ht="15" thickBot="1" x14ac:dyDescent="0.25">
      <c r="A62" s="3" t="s">
        <v>255</v>
      </c>
      <c r="B62" s="4" t="s">
        <v>256</v>
      </c>
      <c r="C62" s="5" t="s">
        <v>257</v>
      </c>
      <c r="D62" s="9">
        <v>1</v>
      </c>
      <c r="E62" s="30">
        <v>300.72000000000003</v>
      </c>
      <c r="F62" s="27">
        <v>0.21</v>
      </c>
      <c r="G62" s="29"/>
      <c r="H62" s="45">
        <f t="shared" si="0"/>
        <v>0</v>
      </c>
    </row>
    <row r="63" spans="1:8" ht="29.25" thickBot="1" x14ac:dyDescent="0.25">
      <c r="A63" s="3" t="s">
        <v>258</v>
      </c>
      <c r="B63" s="4" t="s">
        <v>259</v>
      </c>
      <c r="C63" s="4">
        <v>105019052</v>
      </c>
      <c r="D63" s="9">
        <v>23</v>
      </c>
      <c r="E63" s="30">
        <v>103.3</v>
      </c>
      <c r="F63" s="27">
        <v>0.21</v>
      </c>
      <c r="G63" s="29"/>
      <c r="H63" s="45">
        <f t="shared" si="0"/>
        <v>0</v>
      </c>
    </row>
    <row r="64" spans="1:8" ht="15" thickBot="1" x14ac:dyDescent="0.25">
      <c r="A64" s="3" t="s">
        <v>260</v>
      </c>
      <c r="B64" s="4" t="s">
        <v>261</v>
      </c>
      <c r="C64" s="5" t="s">
        <v>262</v>
      </c>
      <c r="D64" s="9">
        <v>1</v>
      </c>
      <c r="E64" s="30">
        <v>34.03</v>
      </c>
      <c r="F64" s="27">
        <v>0.21</v>
      </c>
      <c r="G64" s="29"/>
      <c r="H64" s="45">
        <f t="shared" si="0"/>
        <v>0</v>
      </c>
    </row>
    <row r="65" spans="1:12" ht="15" thickBot="1" x14ac:dyDescent="0.25">
      <c r="A65" s="3" t="s">
        <v>263</v>
      </c>
      <c r="B65" s="4" t="s">
        <v>264</v>
      </c>
      <c r="C65" s="5" t="s">
        <v>265</v>
      </c>
      <c r="D65" s="9">
        <v>2</v>
      </c>
      <c r="E65" s="30">
        <v>129.66</v>
      </c>
      <c r="F65" s="27">
        <v>0.21</v>
      </c>
      <c r="G65" s="29"/>
      <c r="H65" s="45">
        <f t="shared" si="0"/>
        <v>0</v>
      </c>
    </row>
    <row r="66" spans="1:12" ht="15" thickBot="1" x14ac:dyDescent="0.25">
      <c r="A66" s="3" t="s">
        <v>266</v>
      </c>
      <c r="B66" s="4" t="s">
        <v>267</v>
      </c>
      <c r="C66" s="5" t="s">
        <v>268</v>
      </c>
      <c r="D66" s="9">
        <v>7</v>
      </c>
      <c r="E66" s="30">
        <v>49.27</v>
      </c>
      <c r="F66" s="27">
        <v>0.21</v>
      </c>
      <c r="G66" s="29"/>
      <c r="H66" s="45">
        <f t="shared" si="0"/>
        <v>0</v>
      </c>
    </row>
    <row r="67" spans="1:12" ht="15" thickBot="1" x14ac:dyDescent="0.25">
      <c r="A67" s="3" t="s">
        <v>269</v>
      </c>
      <c r="B67" s="4" t="s">
        <v>270</v>
      </c>
      <c r="C67" s="5" t="s">
        <v>271</v>
      </c>
      <c r="D67" s="9">
        <v>7</v>
      </c>
      <c r="E67" s="30">
        <v>52.32</v>
      </c>
      <c r="F67" s="27">
        <v>0.21</v>
      </c>
      <c r="G67" s="29"/>
      <c r="H67" s="45">
        <f t="shared" si="0"/>
        <v>0</v>
      </c>
    </row>
    <row r="68" spans="1:12" ht="15" thickBot="1" x14ac:dyDescent="0.25">
      <c r="A68" s="3" t="s">
        <v>272</v>
      </c>
      <c r="B68" s="4" t="s">
        <v>273</v>
      </c>
      <c r="C68" s="5" t="s">
        <v>274</v>
      </c>
      <c r="D68" s="9">
        <v>1</v>
      </c>
      <c r="E68" s="30">
        <v>17.14</v>
      </c>
      <c r="F68" s="27">
        <v>0.21</v>
      </c>
      <c r="G68" s="29"/>
      <c r="H68" s="45">
        <f t="shared" ref="H68:H79" si="1">D68*G68</f>
        <v>0</v>
      </c>
    </row>
    <row r="69" spans="1:12" ht="15" thickBot="1" x14ac:dyDescent="0.25">
      <c r="A69" s="3" t="s">
        <v>275</v>
      </c>
      <c r="B69" s="4" t="s">
        <v>276</v>
      </c>
      <c r="C69" s="5" t="s">
        <v>277</v>
      </c>
      <c r="D69" s="9">
        <v>1</v>
      </c>
      <c r="E69" s="30">
        <v>44.32</v>
      </c>
      <c r="F69" s="27">
        <v>0.21</v>
      </c>
      <c r="G69" s="29"/>
      <c r="H69" s="45">
        <f t="shared" si="1"/>
        <v>0</v>
      </c>
    </row>
    <row r="70" spans="1:12" ht="15" thickBot="1" x14ac:dyDescent="0.25">
      <c r="A70" s="3" t="s">
        <v>278</v>
      </c>
      <c r="B70" s="4" t="s">
        <v>279</v>
      </c>
      <c r="C70" s="5" t="s">
        <v>280</v>
      </c>
      <c r="D70" s="9">
        <v>1</v>
      </c>
      <c r="E70" s="30">
        <v>104.24</v>
      </c>
      <c r="F70" s="27">
        <v>0.21</v>
      </c>
      <c r="G70" s="29"/>
      <c r="H70" s="45">
        <f t="shared" si="1"/>
        <v>0</v>
      </c>
    </row>
    <row r="71" spans="1:12" ht="15" thickBot="1" x14ac:dyDescent="0.25">
      <c r="A71" s="3" t="s">
        <v>281</v>
      </c>
      <c r="B71" s="4" t="s">
        <v>282</v>
      </c>
      <c r="C71" s="4">
        <v>17002113</v>
      </c>
      <c r="D71" s="9">
        <v>1</v>
      </c>
      <c r="E71" s="30">
        <v>3.62</v>
      </c>
      <c r="F71" s="27">
        <v>0.21</v>
      </c>
      <c r="G71" s="29"/>
      <c r="H71" s="45">
        <f t="shared" si="1"/>
        <v>0</v>
      </c>
    </row>
    <row r="72" spans="1:12" ht="15" thickBot="1" x14ac:dyDescent="0.25">
      <c r="A72" s="3" t="s">
        <v>283</v>
      </c>
      <c r="B72" s="4" t="s">
        <v>284</v>
      </c>
      <c r="C72" s="4" t="s">
        <v>285</v>
      </c>
      <c r="D72" s="9">
        <v>1</v>
      </c>
      <c r="E72" s="30">
        <v>23.45</v>
      </c>
      <c r="F72" s="27">
        <v>0.21</v>
      </c>
      <c r="G72" s="29"/>
      <c r="H72" s="45">
        <f t="shared" si="1"/>
        <v>0</v>
      </c>
    </row>
    <row r="73" spans="1:12" ht="15" thickBot="1" x14ac:dyDescent="0.25">
      <c r="A73" s="3" t="s">
        <v>286</v>
      </c>
      <c r="B73" s="4" t="s">
        <v>287</v>
      </c>
      <c r="C73" s="5" t="s">
        <v>288</v>
      </c>
      <c r="D73" s="9">
        <v>7</v>
      </c>
      <c r="E73" s="30">
        <v>2.69</v>
      </c>
      <c r="F73" s="27">
        <v>0.21</v>
      </c>
      <c r="G73" s="29"/>
      <c r="H73" s="45">
        <f t="shared" si="1"/>
        <v>0</v>
      </c>
    </row>
    <row r="74" spans="1:12" ht="15" thickBot="1" x14ac:dyDescent="0.25">
      <c r="A74" s="3" t="s">
        <v>289</v>
      </c>
      <c r="B74" s="4" t="s">
        <v>290</v>
      </c>
      <c r="C74" s="5" t="s">
        <v>291</v>
      </c>
      <c r="D74" s="9">
        <v>2</v>
      </c>
      <c r="E74" s="30">
        <v>311.33</v>
      </c>
      <c r="F74" s="27">
        <v>0.21</v>
      </c>
      <c r="G74" s="29"/>
      <c r="H74" s="45">
        <f t="shared" si="1"/>
        <v>0</v>
      </c>
    </row>
    <row r="75" spans="1:12" ht="15" thickBot="1" x14ac:dyDescent="0.25">
      <c r="A75" s="3" t="s">
        <v>292</v>
      </c>
      <c r="B75" s="4" t="s">
        <v>293</v>
      </c>
      <c r="C75" s="4">
        <v>17001909</v>
      </c>
      <c r="D75" s="9">
        <v>1</v>
      </c>
      <c r="E75" s="30">
        <v>8.11</v>
      </c>
      <c r="F75" s="27">
        <v>0.21</v>
      </c>
      <c r="G75" s="29"/>
      <c r="H75" s="45">
        <f t="shared" si="1"/>
        <v>0</v>
      </c>
    </row>
    <row r="76" spans="1:12" ht="15" thickBot="1" x14ac:dyDescent="0.25">
      <c r="A76" s="3" t="s">
        <v>294</v>
      </c>
      <c r="B76" s="4" t="s">
        <v>295</v>
      </c>
      <c r="C76" s="5" t="s">
        <v>296</v>
      </c>
      <c r="D76" s="9">
        <v>2</v>
      </c>
      <c r="E76" s="30">
        <v>25.37</v>
      </c>
      <c r="F76" s="27">
        <v>0.21</v>
      </c>
      <c r="G76" s="29"/>
      <c r="H76" s="45">
        <f t="shared" si="1"/>
        <v>0</v>
      </c>
    </row>
    <row r="77" spans="1:12" ht="15" thickBot="1" x14ac:dyDescent="0.25">
      <c r="A77" s="3" t="s">
        <v>297</v>
      </c>
      <c r="B77" s="4" t="s">
        <v>298</v>
      </c>
      <c r="C77" s="5" t="s">
        <v>299</v>
      </c>
      <c r="D77" s="9">
        <v>1</v>
      </c>
      <c r="E77" s="30">
        <v>3.2</v>
      </c>
      <c r="F77" s="27">
        <v>0.21</v>
      </c>
      <c r="G77" s="29"/>
      <c r="H77" s="45">
        <f t="shared" si="1"/>
        <v>0</v>
      </c>
    </row>
    <row r="78" spans="1:12" ht="15" thickBot="1" x14ac:dyDescent="0.25">
      <c r="A78" s="3" t="s">
        <v>300</v>
      </c>
      <c r="B78" s="4" t="s">
        <v>301</v>
      </c>
      <c r="C78" s="4"/>
      <c r="D78" s="9">
        <v>11</v>
      </c>
      <c r="E78" s="30">
        <v>640.46</v>
      </c>
      <c r="F78" s="27">
        <v>0.21</v>
      </c>
      <c r="G78" s="29"/>
      <c r="H78" s="45">
        <f t="shared" si="1"/>
        <v>0</v>
      </c>
    </row>
    <row r="79" spans="1:12" ht="15" thickBot="1" x14ac:dyDescent="0.25">
      <c r="A79" s="3"/>
      <c r="B79" s="4" t="s">
        <v>302</v>
      </c>
      <c r="C79" s="4"/>
      <c r="D79" s="9">
        <v>17</v>
      </c>
      <c r="E79" s="30">
        <v>340.89</v>
      </c>
      <c r="F79" s="27">
        <v>0.21</v>
      </c>
      <c r="G79" s="29"/>
      <c r="H79" s="45">
        <f t="shared" si="1"/>
        <v>0</v>
      </c>
    </row>
    <row r="80" spans="1:12" ht="17.25" thickBot="1" x14ac:dyDescent="0.25">
      <c r="A80" s="43" t="s">
        <v>60</v>
      </c>
      <c r="B80" s="44"/>
      <c r="C80" s="44"/>
      <c r="D80" s="44"/>
      <c r="E80" s="44"/>
      <c r="F80" s="44"/>
      <c r="G80" s="44"/>
      <c r="H80" s="46">
        <f>SUM(H3:H79)</f>
        <v>0</v>
      </c>
      <c r="I80" s="48" t="s">
        <v>376</v>
      </c>
      <c r="J80" s="48"/>
      <c r="K80" s="48"/>
      <c r="L80" s="48"/>
    </row>
    <row r="81" spans="1:12" x14ac:dyDescent="0.2">
      <c r="A81" s="6"/>
      <c r="B81" s="6"/>
      <c r="C81" s="6"/>
      <c r="D81" s="10"/>
      <c r="E81" s="10"/>
      <c r="F81" s="10"/>
      <c r="G81" s="13"/>
      <c r="H81" s="10"/>
      <c r="I81" s="48"/>
      <c r="J81" s="48"/>
      <c r="K81" s="48"/>
      <c r="L81" s="48"/>
    </row>
    <row r="85" spans="1:12" x14ac:dyDescent="0.2">
      <c r="D85" s="20"/>
      <c r="E85" s="20"/>
      <c r="F85" s="20"/>
      <c r="G85" s="22"/>
    </row>
    <row r="87" spans="1:12" x14ac:dyDescent="0.2">
      <c r="D87" s="21"/>
      <c r="E87" s="21"/>
      <c r="F87" s="21"/>
    </row>
    <row r="97" spans="4:7" x14ac:dyDescent="0.2">
      <c r="D97" s="23"/>
      <c r="E97" s="23"/>
      <c r="F97" s="23"/>
      <c r="G97" s="24"/>
    </row>
    <row r="98" spans="4:7" x14ac:dyDescent="0.2">
      <c r="D98" s="23"/>
      <c r="E98" s="23"/>
      <c r="F98" s="23"/>
      <c r="G98" s="24"/>
    </row>
  </sheetData>
  <sheetProtection algorithmName="SHA-512" hashValue="rXO9rR/6qkgiNIrm4kS0+qREPYvy7hVRWzty4RsF53PcZhRoLNZ2Dz/3i1x0R1I+7GUzDBTKRzZ6K9nZquJrQA==" saltValue="jWzGZSqnfpl3O2GNFTNI/Q==" spinCount="100000" sheet="1" selectLockedCells="1"/>
  <autoFilter ref="A2:H80" xr:uid="{E09CC65C-B09F-4918-A072-30628E22523C}"/>
  <mergeCells count="3">
    <mergeCell ref="A1:H1"/>
    <mergeCell ref="J7:M12"/>
    <mergeCell ref="I80:L8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1E487-5924-4D38-A04E-88E7E4E5A61D}">
  <dimension ref="A1:L26"/>
  <sheetViews>
    <sheetView tabSelected="1" topLeftCell="A13" zoomScale="80" zoomScaleNormal="80" zoomScaleSheetLayoutView="90" workbookViewId="0">
      <selection activeCell="G3" sqref="G3"/>
    </sheetView>
  </sheetViews>
  <sheetFormatPr baseColWidth="10" defaultRowHeight="14.25" x14ac:dyDescent="0.2"/>
  <cols>
    <col min="1" max="1" width="9.19921875" style="7" customWidth="1"/>
    <col min="2" max="2" width="93.796875" style="7" customWidth="1"/>
    <col min="3" max="3" width="8.69921875" style="7" bestFit="1" customWidth="1"/>
    <col min="4" max="6" width="10.296875" style="11" customWidth="1"/>
    <col min="7" max="7" width="11.296875" style="14" customWidth="1"/>
    <col min="8" max="8" width="11.19921875" style="14"/>
    <col min="9" max="16384" width="11.19921875" style="7"/>
  </cols>
  <sheetData>
    <row r="1" spans="1:11" ht="15.75" thickBot="1" x14ac:dyDescent="0.25">
      <c r="A1" s="58" t="s">
        <v>303</v>
      </c>
      <c r="B1" s="59"/>
      <c r="C1" s="59"/>
      <c r="D1" s="59"/>
      <c r="E1" s="59"/>
      <c r="F1" s="59"/>
      <c r="G1" s="59"/>
      <c r="H1" s="59"/>
    </row>
    <row r="2" spans="1:11" ht="67.5" customHeight="1" thickBot="1" x14ac:dyDescent="0.25">
      <c r="A2" s="1" t="s">
        <v>1</v>
      </c>
      <c r="B2" s="2" t="s">
        <v>2</v>
      </c>
      <c r="C2" s="2" t="s">
        <v>3</v>
      </c>
      <c r="D2" s="8" t="s">
        <v>4</v>
      </c>
      <c r="E2" s="8" t="s">
        <v>369</v>
      </c>
      <c r="F2" s="8" t="s">
        <v>5</v>
      </c>
      <c r="G2" s="12" t="s">
        <v>371</v>
      </c>
      <c r="H2" s="8" t="s">
        <v>377</v>
      </c>
    </row>
    <row r="3" spans="1:11" ht="29.25" thickBot="1" x14ac:dyDescent="0.25">
      <c r="A3" s="3" t="s">
        <v>309</v>
      </c>
      <c r="B3" s="4" t="s">
        <v>310</v>
      </c>
      <c r="C3" s="4">
        <v>6000001</v>
      </c>
      <c r="D3" s="9">
        <v>7</v>
      </c>
      <c r="E3" s="30">
        <v>67.150000000000006</v>
      </c>
      <c r="F3" s="27">
        <v>0.1</v>
      </c>
      <c r="G3" s="29"/>
      <c r="H3" s="17">
        <f>D3*G3</f>
        <v>0</v>
      </c>
    </row>
    <row r="4" spans="1:11" ht="43.5" thickBot="1" x14ac:dyDescent="0.25">
      <c r="A4" s="3" t="s">
        <v>311</v>
      </c>
      <c r="B4" s="4" t="s">
        <v>312</v>
      </c>
      <c r="C4" s="4" t="s">
        <v>313</v>
      </c>
      <c r="D4" s="9">
        <v>7</v>
      </c>
      <c r="E4" s="30">
        <v>98.14</v>
      </c>
      <c r="F4" s="27">
        <v>0.1</v>
      </c>
      <c r="G4" s="29"/>
      <c r="H4" s="17">
        <f t="shared" ref="H4:H24" si="0">D4*G4</f>
        <v>0</v>
      </c>
      <c r="J4" s="62" t="s">
        <v>378</v>
      </c>
      <c r="K4" s="62"/>
    </row>
    <row r="5" spans="1:11" ht="44.25" customHeight="1" thickBot="1" x14ac:dyDescent="0.25">
      <c r="A5" s="3" t="s">
        <v>314</v>
      </c>
      <c r="B5" s="4" t="s">
        <v>315</v>
      </c>
      <c r="C5" s="4" t="s">
        <v>316</v>
      </c>
      <c r="D5" s="9">
        <v>15</v>
      </c>
      <c r="E5" s="30">
        <v>227.26</v>
      </c>
      <c r="F5" s="27">
        <v>0.1</v>
      </c>
      <c r="G5" s="29"/>
      <c r="H5" s="17">
        <f t="shared" si="0"/>
        <v>0</v>
      </c>
      <c r="I5" s="14">
        <f>H3+H4+H5</f>
        <v>0</v>
      </c>
      <c r="J5" s="62"/>
      <c r="K5" s="62"/>
    </row>
    <row r="6" spans="1:11" ht="21.75" customHeight="1" thickBot="1" x14ac:dyDescent="0.25">
      <c r="A6" s="3" t="s">
        <v>304</v>
      </c>
      <c r="B6" s="4" t="s">
        <v>305</v>
      </c>
      <c r="C6" s="4"/>
      <c r="D6" s="9">
        <v>11</v>
      </c>
      <c r="E6" s="30">
        <v>8.7799999999999994</v>
      </c>
      <c r="F6" s="27">
        <v>0.21</v>
      </c>
      <c r="G6" s="29"/>
      <c r="H6" s="17">
        <f t="shared" si="0"/>
        <v>0</v>
      </c>
    </row>
    <row r="7" spans="1:11" ht="29.25" thickBot="1" x14ac:dyDescent="0.25">
      <c r="A7" s="3" t="s">
        <v>306</v>
      </c>
      <c r="B7" s="4" t="s">
        <v>307</v>
      </c>
      <c r="C7" s="4" t="s">
        <v>308</v>
      </c>
      <c r="D7" s="9">
        <v>2</v>
      </c>
      <c r="E7" s="30">
        <v>14.77</v>
      </c>
      <c r="F7" s="27">
        <v>0.21</v>
      </c>
      <c r="G7" s="29"/>
      <c r="H7" s="17">
        <f t="shared" si="0"/>
        <v>0</v>
      </c>
    </row>
    <row r="8" spans="1:11" ht="43.5" thickBot="1" x14ac:dyDescent="0.25">
      <c r="A8" s="3" t="s">
        <v>317</v>
      </c>
      <c r="B8" s="4" t="s">
        <v>318</v>
      </c>
      <c r="C8" s="4" t="s">
        <v>319</v>
      </c>
      <c r="D8" s="9">
        <v>2</v>
      </c>
      <c r="E8" s="30">
        <v>36.159999999999997</v>
      </c>
      <c r="F8" s="27">
        <v>0.21</v>
      </c>
      <c r="G8" s="29"/>
      <c r="H8" s="17">
        <f t="shared" si="0"/>
        <v>0</v>
      </c>
    </row>
    <row r="9" spans="1:11" ht="86.25" thickBot="1" x14ac:dyDescent="0.25">
      <c r="A9" s="3" t="s">
        <v>320</v>
      </c>
      <c r="B9" s="4" t="s">
        <v>321</v>
      </c>
      <c r="C9" s="4" t="s">
        <v>322</v>
      </c>
      <c r="D9" s="9">
        <v>13</v>
      </c>
      <c r="E9" s="30">
        <v>12.4</v>
      </c>
      <c r="F9" s="27">
        <v>0.21</v>
      </c>
      <c r="G9" s="29"/>
      <c r="H9" s="17">
        <f t="shared" si="0"/>
        <v>0</v>
      </c>
    </row>
    <row r="10" spans="1:11" ht="100.5" thickBot="1" x14ac:dyDescent="0.25">
      <c r="A10" s="3" t="s">
        <v>323</v>
      </c>
      <c r="B10" s="4" t="s">
        <v>324</v>
      </c>
      <c r="C10" s="4" t="s">
        <v>325</v>
      </c>
      <c r="D10" s="9">
        <v>8</v>
      </c>
      <c r="E10" s="30">
        <v>46.85</v>
      </c>
      <c r="F10" s="27">
        <v>0.21</v>
      </c>
      <c r="G10" s="29"/>
      <c r="H10" s="17">
        <f t="shared" si="0"/>
        <v>0</v>
      </c>
    </row>
    <row r="11" spans="1:11" ht="29.25" thickBot="1" x14ac:dyDescent="0.25">
      <c r="A11" s="3" t="s">
        <v>326</v>
      </c>
      <c r="B11" s="4" t="s">
        <v>327</v>
      </c>
      <c r="C11" s="4" t="s">
        <v>328</v>
      </c>
      <c r="D11" s="9">
        <v>6</v>
      </c>
      <c r="E11" s="30">
        <v>20.14</v>
      </c>
      <c r="F11" s="27">
        <v>0.21</v>
      </c>
      <c r="G11" s="29"/>
      <c r="H11" s="17">
        <f t="shared" si="0"/>
        <v>0</v>
      </c>
    </row>
    <row r="12" spans="1:11" ht="29.25" thickBot="1" x14ac:dyDescent="0.25">
      <c r="A12" s="3" t="s">
        <v>329</v>
      </c>
      <c r="B12" s="4" t="s">
        <v>330</v>
      </c>
      <c r="C12" s="4" t="s">
        <v>331</v>
      </c>
      <c r="D12" s="9">
        <v>2</v>
      </c>
      <c r="E12" s="30">
        <v>25.83</v>
      </c>
      <c r="F12" s="27">
        <v>0.21</v>
      </c>
      <c r="G12" s="29"/>
      <c r="H12" s="17">
        <f t="shared" si="0"/>
        <v>0</v>
      </c>
    </row>
    <row r="13" spans="1:11" ht="100.5" thickBot="1" x14ac:dyDescent="0.25">
      <c r="A13" s="3" t="s">
        <v>332</v>
      </c>
      <c r="B13" s="4" t="s">
        <v>333</v>
      </c>
      <c r="C13" s="4" t="s">
        <v>334</v>
      </c>
      <c r="D13" s="9">
        <v>2</v>
      </c>
      <c r="E13" s="30">
        <v>7.24</v>
      </c>
      <c r="F13" s="27">
        <v>0.21</v>
      </c>
      <c r="G13" s="29"/>
      <c r="H13" s="17">
        <f t="shared" si="0"/>
        <v>0</v>
      </c>
    </row>
    <row r="14" spans="1:11" ht="57.75" thickBot="1" x14ac:dyDescent="0.25">
      <c r="A14" s="3" t="s">
        <v>335</v>
      </c>
      <c r="B14" s="4" t="s">
        <v>336</v>
      </c>
      <c r="C14" s="4" t="s">
        <v>337</v>
      </c>
      <c r="D14" s="9">
        <v>9</v>
      </c>
      <c r="E14" s="30">
        <v>36.159999999999997</v>
      </c>
      <c r="F14" s="27">
        <v>0.21</v>
      </c>
      <c r="G14" s="29"/>
      <c r="H14" s="17">
        <f t="shared" si="0"/>
        <v>0</v>
      </c>
    </row>
    <row r="15" spans="1:11" ht="15" thickBot="1" x14ac:dyDescent="0.25">
      <c r="A15" s="3" t="s">
        <v>338</v>
      </c>
      <c r="B15" s="4" t="s">
        <v>339</v>
      </c>
      <c r="C15" s="4" t="s">
        <v>340</v>
      </c>
      <c r="D15" s="9">
        <v>3</v>
      </c>
      <c r="E15" s="30">
        <v>15.5</v>
      </c>
      <c r="F15" s="27">
        <v>0.21</v>
      </c>
      <c r="G15" s="29"/>
      <c r="H15" s="17">
        <f t="shared" si="0"/>
        <v>0</v>
      </c>
    </row>
    <row r="16" spans="1:11" ht="15" thickBot="1" x14ac:dyDescent="0.25">
      <c r="A16" s="3" t="s">
        <v>341</v>
      </c>
      <c r="B16" s="4" t="s">
        <v>342</v>
      </c>
      <c r="C16" s="4" t="s">
        <v>343</v>
      </c>
      <c r="D16" s="9">
        <v>5</v>
      </c>
      <c r="E16" s="30">
        <v>36.159999999999997</v>
      </c>
      <c r="F16" s="27">
        <v>0.21</v>
      </c>
      <c r="G16" s="29"/>
      <c r="H16" s="17">
        <f t="shared" si="0"/>
        <v>0</v>
      </c>
    </row>
    <row r="17" spans="1:12" ht="43.5" thickBot="1" x14ac:dyDescent="0.25">
      <c r="A17" s="3" t="s">
        <v>344</v>
      </c>
      <c r="B17" s="4" t="s">
        <v>345</v>
      </c>
      <c r="C17" s="4" t="s">
        <v>346</v>
      </c>
      <c r="D17" s="9">
        <v>2</v>
      </c>
      <c r="E17" s="30">
        <v>25.83</v>
      </c>
      <c r="F17" s="27">
        <v>0.21</v>
      </c>
      <c r="G17" s="29"/>
      <c r="H17" s="17">
        <f t="shared" si="0"/>
        <v>0</v>
      </c>
    </row>
    <row r="18" spans="1:12" ht="15" thickBot="1" x14ac:dyDescent="0.25">
      <c r="A18" s="3" t="s">
        <v>347</v>
      </c>
      <c r="B18" s="4" t="s">
        <v>348</v>
      </c>
      <c r="C18" s="4" t="s">
        <v>349</v>
      </c>
      <c r="D18" s="9">
        <v>3</v>
      </c>
      <c r="E18" s="30">
        <v>7.85</v>
      </c>
      <c r="F18" s="27">
        <v>0.21</v>
      </c>
      <c r="G18" s="29"/>
      <c r="H18" s="17">
        <f t="shared" si="0"/>
        <v>0</v>
      </c>
    </row>
    <row r="19" spans="1:12" ht="15" thickBot="1" x14ac:dyDescent="0.25">
      <c r="A19" s="3" t="s">
        <v>350</v>
      </c>
      <c r="B19" s="4" t="s">
        <v>351</v>
      </c>
      <c r="C19" s="4" t="s">
        <v>352</v>
      </c>
      <c r="D19" s="9">
        <v>2</v>
      </c>
      <c r="E19" s="30">
        <v>98.14</v>
      </c>
      <c r="F19" s="27">
        <v>0.21</v>
      </c>
      <c r="G19" s="29"/>
      <c r="H19" s="17">
        <f t="shared" si="0"/>
        <v>0</v>
      </c>
    </row>
    <row r="20" spans="1:12" ht="86.25" thickBot="1" x14ac:dyDescent="0.25">
      <c r="A20" s="3" t="s">
        <v>353</v>
      </c>
      <c r="B20" s="4" t="s">
        <v>354</v>
      </c>
      <c r="C20" s="4" t="s">
        <v>355</v>
      </c>
      <c r="D20" s="9">
        <v>2</v>
      </c>
      <c r="E20" s="30">
        <v>25.83</v>
      </c>
      <c r="F20" s="27">
        <v>0.21</v>
      </c>
      <c r="G20" s="29"/>
      <c r="H20" s="17">
        <f t="shared" si="0"/>
        <v>0</v>
      </c>
    </row>
    <row r="21" spans="1:12" ht="15" thickBot="1" x14ac:dyDescent="0.25">
      <c r="A21" s="3" t="s">
        <v>356</v>
      </c>
      <c r="B21" s="4" t="s">
        <v>357</v>
      </c>
      <c r="C21" s="4" t="s">
        <v>358</v>
      </c>
      <c r="D21" s="9">
        <v>2</v>
      </c>
      <c r="E21" s="30">
        <v>25.83</v>
      </c>
      <c r="F21" s="27">
        <v>0.21</v>
      </c>
      <c r="G21" s="29"/>
      <c r="H21" s="17">
        <f t="shared" si="0"/>
        <v>0</v>
      </c>
    </row>
    <row r="22" spans="1:12" ht="15" customHeight="1" thickBot="1" x14ac:dyDescent="0.25">
      <c r="A22" s="3" t="s">
        <v>359</v>
      </c>
      <c r="B22" s="4" t="s">
        <v>360</v>
      </c>
      <c r="C22" s="4" t="s">
        <v>361</v>
      </c>
      <c r="D22" s="9">
        <v>3</v>
      </c>
      <c r="E22" s="30">
        <v>20.14</v>
      </c>
      <c r="F22" s="27">
        <v>0.21</v>
      </c>
      <c r="G22" s="29"/>
      <c r="H22" s="17">
        <f t="shared" si="0"/>
        <v>0</v>
      </c>
      <c r="J22" s="62" t="s">
        <v>379</v>
      </c>
      <c r="K22" s="62"/>
    </row>
    <row r="23" spans="1:12" ht="15" thickBot="1" x14ac:dyDescent="0.25">
      <c r="A23" s="3" t="s">
        <v>362</v>
      </c>
      <c r="B23" s="4" t="s">
        <v>363</v>
      </c>
      <c r="C23" s="4" t="s">
        <v>364</v>
      </c>
      <c r="D23" s="9">
        <v>3</v>
      </c>
      <c r="E23" s="30">
        <v>7.85</v>
      </c>
      <c r="F23" s="27">
        <v>0.21</v>
      </c>
      <c r="G23" s="29"/>
      <c r="H23" s="17">
        <f t="shared" si="0"/>
        <v>0</v>
      </c>
      <c r="J23" s="62"/>
      <c r="K23" s="62"/>
    </row>
    <row r="24" spans="1:12" ht="60" customHeight="1" thickBot="1" x14ac:dyDescent="0.25">
      <c r="A24" s="3" t="s">
        <v>365</v>
      </c>
      <c r="B24" s="4" t="s">
        <v>366</v>
      </c>
      <c r="C24" s="4" t="s">
        <v>367</v>
      </c>
      <c r="D24" s="9">
        <v>3</v>
      </c>
      <c r="E24" s="30">
        <v>25.83</v>
      </c>
      <c r="F24" s="27">
        <v>0.21</v>
      </c>
      <c r="G24" s="29"/>
      <c r="H24" s="17">
        <f t="shared" si="0"/>
        <v>0</v>
      </c>
      <c r="I24" s="14">
        <f>H6+H7+H8+H9+H10+H11+H12+H13+H14+H16++H17+H18+H19+H20+H21+H22+H23+H24</f>
        <v>0</v>
      </c>
      <c r="J24" s="62"/>
      <c r="K24" s="62"/>
    </row>
    <row r="25" spans="1:12" ht="33.75" thickBot="1" x14ac:dyDescent="0.25">
      <c r="A25" s="15" t="s">
        <v>368</v>
      </c>
      <c r="B25" s="16"/>
      <c r="C25" s="16"/>
      <c r="D25" s="26"/>
      <c r="E25" s="26"/>
      <c r="F25" s="26"/>
      <c r="G25" s="18"/>
      <c r="H25" s="18">
        <f>SUM(H3:H24)</f>
        <v>0</v>
      </c>
      <c r="I25" s="48" t="s">
        <v>376</v>
      </c>
      <c r="J25" s="48"/>
      <c r="K25" s="48"/>
      <c r="L25" s="48"/>
    </row>
    <row r="26" spans="1:12" x14ac:dyDescent="0.2">
      <c r="A26" s="6"/>
      <c r="B26" s="6"/>
      <c r="C26" s="6"/>
      <c r="D26" s="10"/>
      <c r="E26" s="10"/>
      <c r="F26" s="10"/>
      <c r="G26" s="13"/>
      <c r="H26" s="13"/>
      <c r="I26" s="48"/>
      <c r="J26" s="48"/>
      <c r="K26" s="48"/>
      <c r="L26" s="48"/>
    </row>
  </sheetData>
  <sheetProtection algorithmName="SHA-512" hashValue="ttdij4EdQ4PKfHPUvv1jh/b/alHbLNPWwNPAZJLdoBzQUSgSt7PFvkjyub+HyAFYYOBno9SoYF4weSpD8vqQRA==" saltValue="mIoJSB6nchT61mUPXkkUSQ==" spinCount="100000" sheet="1" objects="1" scenarios="1" selectLockedCells="1"/>
  <autoFilter ref="B2:H25" xr:uid="{DFC1E487-5924-4D38-A04E-88E7E4E5A61D}"/>
  <mergeCells count="4">
    <mergeCell ref="A1:H1"/>
    <mergeCell ref="J4:K5"/>
    <mergeCell ref="J22:K24"/>
    <mergeCell ref="I25:L26"/>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9074f93-0823-4b68-83f1-0a6c8042d384">
      <Terms xmlns="http://schemas.microsoft.com/office/infopath/2007/PartnerControls"/>
    </lcf76f155ced4ddcb4097134ff3c332f>
    <TaxCatchAll xmlns="df2f2895-2310-4824-9eb1-9c94b49fd66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ADA5FAC3E2E88448683DE4DB4EDEA16" ma:contentTypeVersion="14" ma:contentTypeDescription="Crear nuevo documento." ma:contentTypeScope="" ma:versionID="71ba5d99e6eaa3ccaf98298cd46fbab0">
  <xsd:schema xmlns:xsd="http://www.w3.org/2001/XMLSchema" xmlns:xs="http://www.w3.org/2001/XMLSchema" xmlns:p="http://schemas.microsoft.com/office/2006/metadata/properties" xmlns:ns2="09074f93-0823-4b68-83f1-0a6c8042d384" xmlns:ns3="df2f2895-2310-4824-9eb1-9c94b49fd663" targetNamespace="http://schemas.microsoft.com/office/2006/metadata/properties" ma:root="true" ma:fieldsID="c9bd27f5fc3d9d88cebb043f4da61cf9" ns2:_="" ns3:_="">
    <xsd:import namespace="09074f93-0823-4b68-83f1-0a6c8042d384"/>
    <xsd:import namespace="df2f2895-2310-4824-9eb1-9c94b49fd66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74f93-0823-4b68-83f1-0a6c8042d3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1b7371a-905d-41b3-b913-0f3b48f497f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2f2895-2310-4824-9eb1-9c94b49fd66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68794be-46d2-45e7-b1c9-e731ad5a709c}" ma:internalName="TaxCatchAll" ma:showField="CatchAllData" ma:web="df2f2895-2310-4824-9eb1-9c94b49fd6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9866EF-F490-44CA-85B0-87962D77C4DC}">
  <ds:schemaRefs>
    <ds:schemaRef ds:uri="http://schemas.microsoft.com/sharepoint/v3/contenttype/forms"/>
  </ds:schemaRefs>
</ds:datastoreItem>
</file>

<file path=customXml/itemProps2.xml><?xml version="1.0" encoding="utf-8"?>
<ds:datastoreItem xmlns:ds="http://schemas.openxmlformats.org/officeDocument/2006/customXml" ds:itemID="{0D22484E-EC55-4748-B00E-DFDFC63DD824}">
  <ds:schemaRefs>
    <ds:schemaRef ds:uri="http://schemas.microsoft.com/office/2006/metadata/properties"/>
    <ds:schemaRef ds:uri="http://schemas.microsoft.com/office/infopath/2007/PartnerControls"/>
    <ds:schemaRef ds:uri="09074f93-0823-4b68-83f1-0a6c8042d384"/>
    <ds:schemaRef ds:uri="df2f2895-2310-4824-9eb1-9c94b49fd663"/>
  </ds:schemaRefs>
</ds:datastoreItem>
</file>

<file path=customXml/itemProps3.xml><?xml version="1.0" encoding="utf-8"?>
<ds:datastoreItem xmlns:ds="http://schemas.openxmlformats.org/officeDocument/2006/customXml" ds:itemID="{BFEC64CE-0943-4358-B4A5-1B22F5E094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74f93-0823-4b68-83f1-0a6c8042d384"/>
    <ds:schemaRef ds:uri="df2f2895-2310-4824-9eb1-9c94b49fd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vt:lpstr>
      <vt:lpstr>LOTE 2</vt:lpstr>
      <vt:lpstr>LOTE 3</vt:lpstr>
      <vt:lpstr>LOTE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Diez Perez</dc:creator>
  <cp:lastModifiedBy>Julio Palacio Mendez</cp:lastModifiedBy>
  <dcterms:created xsi:type="dcterms:W3CDTF">2024-10-18T11:12:18Z</dcterms:created>
  <dcterms:modified xsi:type="dcterms:W3CDTF">2024-12-19T15:18:30Z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0x010100FADA5FAC3E2E88448683DE4DB4EDEA16</vt:lpwstr>
  </property>
  <property fmtid="{D5CDD505-2E9C-101B-9397-08002B2CF9AE}" pid="3" name="MediaServiceImageTags">
    <vt:lpwstr/>
  </property>
</Properties>
</file>