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59 - SUMINISTRO MATERIAL MUÑECA/"/>
    </mc:Choice>
  </mc:AlternateContent>
  <xr:revisionPtr revIDLastSave="812" documentId="8_{795C7493-04D6-408B-B759-2CCC2BB055D7}" xr6:coauthVersionLast="47" xr6:coauthVersionMax="47" xr10:uidLastSave="{887EDB02-D084-4752-8934-01BEAF5E5F02}"/>
  <bookViews>
    <workbookView xWindow="-120" yWindow="-120" windowWidth="29040" windowHeight="15720" xr2:uid="{04C26C2A-9FEB-4A2C-A32E-2F2B2B200F9F}"/>
  </bookViews>
  <sheets>
    <sheet name="lote 1" sheetId="1" r:id="rId1"/>
    <sheet name="lote 2" sheetId="2" r:id="rId2"/>
    <sheet name="lote 3" sheetId="7" r:id="rId3"/>
    <sheet name="lote 4" sheetId="3" r:id="rId4"/>
    <sheet name="lote 5" sheetId="4" r:id="rId5"/>
    <sheet name="lote 6" sheetId="5" r:id="rId6"/>
    <sheet name="lote 7" sheetId="6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" l="1"/>
  <c r="P3" i="1"/>
  <c r="O3" i="1"/>
  <c r="O3" i="2"/>
  <c r="L5" i="6" l="1"/>
  <c r="L5" i="5"/>
  <c r="K6" i="5"/>
  <c r="L9" i="5"/>
  <c r="K10" i="5"/>
  <c r="L13" i="5"/>
  <c r="K14" i="5"/>
  <c r="L17" i="5"/>
  <c r="K18" i="5"/>
  <c r="L21" i="5"/>
  <c r="K22" i="5"/>
  <c r="L25" i="5"/>
  <c r="K26" i="5"/>
  <c r="L29" i="5"/>
  <c r="L3" i="5"/>
  <c r="K5" i="4"/>
  <c r="L5" i="4"/>
  <c r="L8" i="4"/>
  <c r="K9" i="4"/>
  <c r="L9" i="4"/>
  <c r="K13" i="4"/>
  <c r="L13" i="4"/>
  <c r="L5" i="3"/>
  <c r="K6" i="3"/>
  <c r="L6" i="3"/>
  <c r="L9" i="3"/>
  <c r="L3" i="4"/>
  <c r="K3" i="4"/>
  <c r="K5" i="7"/>
  <c r="L7" i="7"/>
  <c r="K9" i="7"/>
  <c r="L10" i="7"/>
  <c r="K11" i="7"/>
  <c r="L11" i="7"/>
  <c r="K13" i="7"/>
  <c r="L15" i="7"/>
  <c r="K17" i="7"/>
  <c r="L18" i="7"/>
  <c r="K19" i="7"/>
  <c r="L19" i="7"/>
  <c r="K21" i="7"/>
  <c r="L23" i="7"/>
  <c r="K25" i="7"/>
  <c r="L26" i="7"/>
  <c r="K27" i="7"/>
  <c r="L27" i="7"/>
  <c r="K29" i="7"/>
  <c r="L31" i="7"/>
  <c r="K33" i="7"/>
  <c r="L34" i="7"/>
  <c r="K35" i="7"/>
  <c r="L35" i="7"/>
  <c r="K37" i="7"/>
  <c r="L39" i="7"/>
  <c r="K41" i="7"/>
  <c r="L42" i="7"/>
  <c r="K43" i="7"/>
  <c r="L43" i="7"/>
  <c r="K45" i="7"/>
  <c r="L47" i="7"/>
  <c r="L5" i="2"/>
  <c r="L6" i="2"/>
  <c r="L9" i="2"/>
  <c r="L13" i="2"/>
  <c r="L14" i="2"/>
  <c r="L17" i="2"/>
  <c r="L21" i="2"/>
  <c r="L22" i="2"/>
  <c r="L25" i="2"/>
  <c r="L29" i="2"/>
  <c r="L30" i="2"/>
  <c r="L33" i="2"/>
  <c r="L37" i="2"/>
  <c r="L38" i="2"/>
  <c r="L41" i="2"/>
  <c r="Q8" i="2"/>
  <c r="P9" i="2"/>
  <c r="O17" i="2"/>
  <c r="O24" i="2"/>
  <c r="O25" i="2"/>
  <c r="P27" i="2"/>
  <c r="O32" i="2"/>
  <c r="O35" i="2"/>
  <c r="O39" i="2"/>
  <c r="O41" i="2"/>
  <c r="O6" i="1"/>
  <c r="O9" i="1"/>
  <c r="O12" i="1"/>
  <c r="O13" i="1"/>
  <c r="Q14" i="1"/>
  <c r="O17" i="1"/>
  <c r="O20" i="1"/>
  <c r="O21" i="1"/>
  <c r="G4" i="6"/>
  <c r="Q4" i="6" s="1"/>
  <c r="G5" i="6"/>
  <c r="Q5" i="6" s="1"/>
  <c r="G3" i="6"/>
  <c r="Q3" i="6" s="1"/>
  <c r="Q7" i="6" s="1"/>
  <c r="G4" i="5"/>
  <c r="K4" i="5" s="1"/>
  <c r="G5" i="5"/>
  <c r="K5" i="5" s="1"/>
  <c r="G6" i="5"/>
  <c r="L6" i="5" s="1"/>
  <c r="G7" i="5"/>
  <c r="Q7" i="5" s="1"/>
  <c r="G8" i="5"/>
  <c r="K8" i="5" s="1"/>
  <c r="G9" i="5"/>
  <c r="Q9" i="5" s="1"/>
  <c r="G10" i="5"/>
  <c r="L10" i="5" s="1"/>
  <c r="G11" i="5"/>
  <c r="K11" i="5" s="1"/>
  <c r="G12" i="5"/>
  <c r="Q12" i="5" s="1"/>
  <c r="G13" i="5"/>
  <c r="K13" i="5" s="1"/>
  <c r="G14" i="5"/>
  <c r="L14" i="5" s="1"/>
  <c r="G15" i="5"/>
  <c r="Q15" i="5" s="1"/>
  <c r="G16" i="5"/>
  <c r="Q16" i="5" s="1"/>
  <c r="G17" i="5"/>
  <c r="Q17" i="5" s="1"/>
  <c r="G18" i="5"/>
  <c r="L18" i="5" s="1"/>
  <c r="G19" i="5"/>
  <c r="K19" i="5" s="1"/>
  <c r="G20" i="5"/>
  <c r="Q20" i="5" s="1"/>
  <c r="G21" i="5"/>
  <c r="K21" i="5" s="1"/>
  <c r="G22" i="5"/>
  <c r="L22" i="5" s="1"/>
  <c r="G23" i="5"/>
  <c r="Q23" i="5" s="1"/>
  <c r="G24" i="5"/>
  <c r="P24" i="5" s="1"/>
  <c r="G25" i="5"/>
  <c r="Q25" i="5" s="1"/>
  <c r="G26" i="5"/>
  <c r="L26" i="5" s="1"/>
  <c r="G27" i="5"/>
  <c r="K27" i="5" s="1"/>
  <c r="G28" i="5"/>
  <c r="Q28" i="5" s="1"/>
  <c r="G29" i="5"/>
  <c r="K29" i="5" s="1"/>
  <c r="G3" i="5"/>
  <c r="P3" i="5" s="1"/>
  <c r="G4" i="4"/>
  <c r="P4" i="4" s="1"/>
  <c r="G5" i="4"/>
  <c r="G6" i="4"/>
  <c r="K6" i="4" s="1"/>
  <c r="G7" i="4"/>
  <c r="K7" i="4" s="1"/>
  <c r="G8" i="4"/>
  <c r="K8" i="4" s="1"/>
  <c r="G9" i="4"/>
  <c r="P9" i="4" s="1"/>
  <c r="G10" i="4"/>
  <c r="P10" i="4" s="1"/>
  <c r="G11" i="4"/>
  <c r="Q11" i="4" s="1"/>
  <c r="G12" i="4"/>
  <c r="P12" i="4" s="1"/>
  <c r="G13" i="4"/>
  <c r="P13" i="4" s="1"/>
  <c r="G3" i="4"/>
  <c r="G4" i="3"/>
  <c r="Q4" i="3" s="1"/>
  <c r="Q11" i="3" s="1"/>
  <c r="G5" i="3"/>
  <c r="Q5" i="3" s="1"/>
  <c r="G6" i="3"/>
  <c r="G7" i="3"/>
  <c r="Q7" i="3" s="1"/>
  <c r="G8" i="3"/>
  <c r="K8" i="3" s="1"/>
  <c r="G9" i="3"/>
  <c r="Q9" i="3" s="1"/>
  <c r="G3" i="3"/>
  <c r="L3" i="3" s="1"/>
  <c r="G4" i="7"/>
  <c r="K4" i="7" s="1"/>
  <c r="G5" i="7"/>
  <c r="L5" i="7" s="1"/>
  <c r="G6" i="7"/>
  <c r="K6" i="7" s="1"/>
  <c r="G7" i="7"/>
  <c r="Q7" i="7" s="1"/>
  <c r="G8" i="7"/>
  <c r="K8" i="7" s="1"/>
  <c r="G9" i="7"/>
  <c r="Q9" i="7" s="1"/>
  <c r="G10" i="7"/>
  <c r="Q10" i="7" s="1"/>
  <c r="G11" i="7"/>
  <c r="P11" i="7" s="1"/>
  <c r="G12" i="7"/>
  <c r="K12" i="7" s="1"/>
  <c r="G13" i="7"/>
  <c r="L13" i="7" s="1"/>
  <c r="G14" i="7"/>
  <c r="K14" i="7" s="1"/>
  <c r="G15" i="7"/>
  <c r="Q15" i="7" s="1"/>
  <c r="G16" i="7"/>
  <c r="K16" i="7" s="1"/>
  <c r="G17" i="7"/>
  <c r="Q17" i="7" s="1"/>
  <c r="G18" i="7"/>
  <c r="Q18" i="7" s="1"/>
  <c r="G19" i="7"/>
  <c r="Q19" i="7" s="1"/>
  <c r="G20" i="7"/>
  <c r="K20" i="7" s="1"/>
  <c r="G21" i="7"/>
  <c r="L21" i="7" s="1"/>
  <c r="G22" i="7"/>
  <c r="P22" i="7" s="1"/>
  <c r="G23" i="7"/>
  <c r="Q23" i="7" s="1"/>
  <c r="G24" i="7"/>
  <c r="K24" i="7" s="1"/>
  <c r="G25" i="7"/>
  <c r="P25" i="7" s="1"/>
  <c r="G26" i="7"/>
  <c r="Q26" i="7" s="1"/>
  <c r="G27" i="7"/>
  <c r="P27" i="7" s="1"/>
  <c r="G28" i="7"/>
  <c r="K28" i="7" s="1"/>
  <c r="G29" i="7"/>
  <c r="L29" i="7" s="1"/>
  <c r="G30" i="7"/>
  <c r="Q30" i="7" s="1"/>
  <c r="G31" i="7"/>
  <c r="Q31" i="7" s="1"/>
  <c r="G32" i="7"/>
  <c r="K32" i="7" s="1"/>
  <c r="G33" i="7"/>
  <c r="P33" i="7" s="1"/>
  <c r="G34" i="7"/>
  <c r="Q34" i="7" s="1"/>
  <c r="G35" i="7"/>
  <c r="Q35" i="7" s="1"/>
  <c r="G36" i="7"/>
  <c r="K36" i="7" s="1"/>
  <c r="G37" i="7"/>
  <c r="L37" i="7" s="1"/>
  <c r="G38" i="7"/>
  <c r="Q38" i="7" s="1"/>
  <c r="G39" i="7"/>
  <c r="Q39" i="7" s="1"/>
  <c r="G40" i="7"/>
  <c r="K40" i="7" s="1"/>
  <c r="G41" i="7"/>
  <c r="P41" i="7" s="1"/>
  <c r="G42" i="7"/>
  <c r="Q42" i="7" s="1"/>
  <c r="G43" i="7"/>
  <c r="P43" i="7" s="1"/>
  <c r="G44" i="7"/>
  <c r="K44" i="7" s="1"/>
  <c r="G45" i="7"/>
  <c r="L45" i="7" s="1"/>
  <c r="G46" i="7"/>
  <c r="L46" i="7" s="1"/>
  <c r="G47" i="7"/>
  <c r="Q47" i="7" s="1"/>
  <c r="G3" i="7"/>
  <c r="Q3" i="7" s="1"/>
  <c r="G4" i="2"/>
  <c r="P4" i="2" s="1"/>
  <c r="G5" i="2"/>
  <c r="Q5" i="2" s="1"/>
  <c r="G6" i="2"/>
  <c r="Q6" i="2" s="1"/>
  <c r="G7" i="2"/>
  <c r="L7" i="2" s="1"/>
  <c r="G8" i="2"/>
  <c r="K8" i="2" s="1"/>
  <c r="G9" i="2"/>
  <c r="K9" i="2" s="1"/>
  <c r="G10" i="2"/>
  <c r="K10" i="2" s="1"/>
  <c r="G11" i="2"/>
  <c r="K11" i="2" s="1"/>
  <c r="G12" i="2"/>
  <c r="P12" i="2" s="1"/>
  <c r="G13" i="2"/>
  <c r="Q13" i="2" s="1"/>
  <c r="G14" i="2"/>
  <c r="K14" i="2" s="1"/>
  <c r="G15" i="2"/>
  <c r="L15" i="2" s="1"/>
  <c r="G16" i="2"/>
  <c r="K16" i="2" s="1"/>
  <c r="G17" i="2"/>
  <c r="K17" i="2" s="1"/>
  <c r="G18" i="2"/>
  <c r="Q18" i="2" s="1"/>
  <c r="G19" i="2"/>
  <c r="K19" i="2" s="1"/>
  <c r="G20" i="2"/>
  <c r="P20" i="2" s="1"/>
  <c r="G21" i="2"/>
  <c r="Q21" i="2" s="1"/>
  <c r="G22" i="2"/>
  <c r="P22" i="2" s="1"/>
  <c r="G23" i="2"/>
  <c r="L23" i="2" s="1"/>
  <c r="G24" i="2"/>
  <c r="K24" i="2" s="1"/>
  <c r="G25" i="2"/>
  <c r="K25" i="2" s="1"/>
  <c r="G26" i="2"/>
  <c r="Q26" i="2" s="1"/>
  <c r="G27" i="2"/>
  <c r="K27" i="2" s="1"/>
  <c r="G28" i="2"/>
  <c r="P28" i="2" s="1"/>
  <c r="G29" i="2"/>
  <c r="P29" i="2" s="1"/>
  <c r="G30" i="2"/>
  <c r="K30" i="2" s="1"/>
  <c r="G31" i="2"/>
  <c r="L31" i="2" s="1"/>
  <c r="G32" i="2"/>
  <c r="K32" i="2" s="1"/>
  <c r="G33" i="2"/>
  <c r="K33" i="2" s="1"/>
  <c r="G34" i="2"/>
  <c r="K34" i="2" s="1"/>
  <c r="G35" i="2"/>
  <c r="K35" i="2" s="1"/>
  <c r="G36" i="2"/>
  <c r="P36" i="2" s="1"/>
  <c r="G37" i="2"/>
  <c r="P37" i="2" s="1"/>
  <c r="G38" i="2"/>
  <c r="Q38" i="2" s="1"/>
  <c r="G39" i="2"/>
  <c r="L39" i="2" s="1"/>
  <c r="G40" i="2"/>
  <c r="K40" i="2" s="1"/>
  <c r="G41" i="2"/>
  <c r="K41" i="2" s="1"/>
  <c r="G42" i="2"/>
  <c r="Q42" i="2" s="1"/>
  <c r="G3" i="2"/>
  <c r="K3" i="2" s="1"/>
  <c r="G4" i="1"/>
  <c r="K4" i="1" s="1"/>
  <c r="G5" i="1"/>
  <c r="Q5" i="1" s="1"/>
  <c r="G6" i="1"/>
  <c r="K6" i="1" s="1"/>
  <c r="G7" i="1"/>
  <c r="K7" i="1" s="1"/>
  <c r="G8" i="1"/>
  <c r="Q8" i="1" s="1"/>
  <c r="G9" i="1"/>
  <c r="G10" i="1"/>
  <c r="K10" i="1" s="1"/>
  <c r="G11" i="1"/>
  <c r="G12" i="1"/>
  <c r="L12" i="1" s="1"/>
  <c r="G13" i="1"/>
  <c r="G14" i="1"/>
  <c r="L14" i="1" s="1"/>
  <c r="G15" i="1"/>
  <c r="L15" i="1" s="1"/>
  <c r="G16" i="1"/>
  <c r="Q16" i="1" s="1"/>
  <c r="G17" i="1"/>
  <c r="G18" i="1"/>
  <c r="L18" i="1" s="1"/>
  <c r="G19" i="1"/>
  <c r="G20" i="1"/>
  <c r="K20" i="1" s="1"/>
  <c r="G21" i="1"/>
  <c r="G22" i="1"/>
  <c r="P22" i="1" s="1"/>
  <c r="G3" i="1"/>
  <c r="L3" i="1" s="1"/>
  <c r="O10" i="4"/>
  <c r="O11" i="4"/>
  <c r="O12" i="4"/>
  <c r="Q12" i="4"/>
  <c r="O13" i="4"/>
  <c r="P5" i="6"/>
  <c r="O5" i="6"/>
  <c r="O4" i="6"/>
  <c r="O3" i="6"/>
  <c r="Q29" i="5"/>
  <c r="P29" i="5"/>
  <c r="O29" i="5"/>
  <c r="O28" i="5"/>
  <c r="Q27" i="5"/>
  <c r="P27" i="5"/>
  <c r="O27" i="5"/>
  <c r="Q26" i="5"/>
  <c r="P26" i="5"/>
  <c r="O26" i="5"/>
  <c r="P25" i="5"/>
  <c r="O25" i="5"/>
  <c r="Q24" i="5"/>
  <c r="O24" i="5"/>
  <c r="O23" i="5"/>
  <c r="Q22" i="5"/>
  <c r="P22" i="5"/>
  <c r="O22" i="5"/>
  <c r="Q21" i="5"/>
  <c r="P21" i="5"/>
  <c r="O21" i="5"/>
  <c r="O20" i="5"/>
  <c r="Q19" i="5"/>
  <c r="P19" i="5"/>
  <c r="O19" i="5"/>
  <c r="Q18" i="5"/>
  <c r="P18" i="5"/>
  <c r="O18" i="5"/>
  <c r="P17" i="5"/>
  <c r="O17" i="5"/>
  <c r="O16" i="5"/>
  <c r="O15" i="5"/>
  <c r="Q14" i="5"/>
  <c r="P14" i="5"/>
  <c r="O14" i="5"/>
  <c r="Q13" i="5"/>
  <c r="P13" i="5"/>
  <c r="O13" i="5"/>
  <c r="O12" i="5"/>
  <c r="Q11" i="5"/>
  <c r="P11" i="5"/>
  <c r="O11" i="5"/>
  <c r="Q10" i="5"/>
  <c r="P10" i="5"/>
  <c r="O10" i="5"/>
  <c r="P9" i="5"/>
  <c r="O9" i="5"/>
  <c r="O8" i="5"/>
  <c r="O7" i="5"/>
  <c r="Q6" i="5"/>
  <c r="P6" i="5"/>
  <c r="O6" i="5"/>
  <c r="Q5" i="5"/>
  <c r="P5" i="5"/>
  <c r="O5" i="5"/>
  <c r="Q4" i="5"/>
  <c r="P4" i="5"/>
  <c r="O4" i="5"/>
  <c r="Q3" i="5"/>
  <c r="O3" i="5"/>
  <c r="Q9" i="4"/>
  <c r="O9" i="4"/>
  <c r="Q8" i="4"/>
  <c r="P8" i="4"/>
  <c r="O8" i="4"/>
  <c r="Q7" i="4"/>
  <c r="P7" i="4"/>
  <c r="O7" i="4"/>
  <c r="Q6" i="4"/>
  <c r="P6" i="4"/>
  <c r="O6" i="4"/>
  <c r="Q5" i="4"/>
  <c r="P5" i="4"/>
  <c r="O5" i="4"/>
  <c r="O4" i="4"/>
  <c r="Q3" i="4"/>
  <c r="P3" i="4"/>
  <c r="O3" i="4"/>
  <c r="O3" i="3"/>
  <c r="P9" i="3"/>
  <c r="O9" i="3"/>
  <c r="Q8" i="3"/>
  <c r="P8" i="3"/>
  <c r="O8" i="3"/>
  <c r="P7" i="3"/>
  <c r="O7" i="3"/>
  <c r="Q6" i="3"/>
  <c r="P6" i="3"/>
  <c r="O6" i="3"/>
  <c r="O5" i="3"/>
  <c r="O4" i="3"/>
  <c r="Q3" i="3"/>
  <c r="P3" i="3"/>
  <c r="O43" i="7"/>
  <c r="O44" i="7"/>
  <c r="P44" i="7"/>
  <c r="Q44" i="7"/>
  <c r="O45" i="7"/>
  <c r="P45" i="7"/>
  <c r="Q45" i="7"/>
  <c r="O46" i="7"/>
  <c r="Q46" i="7"/>
  <c r="O47" i="7"/>
  <c r="P47" i="7"/>
  <c r="O42" i="7"/>
  <c r="O41" i="7"/>
  <c r="O40" i="7"/>
  <c r="P39" i="7"/>
  <c r="O39" i="7"/>
  <c r="O38" i="7"/>
  <c r="Q37" i="7"/>
  <c r="P37" i="7"/>
  <c r="O37" i="7"/>
  <c r="Q36" i="7"/>
  <c r="P36" i="7"/>
  <c r="O36" i="7"/>
  <c r="O35" i="7"/>
  <c r="O34" i="7"/>
  <c r="O33" i="7"/>
  <c r="O32" i="7"/>
  <c r="P31" i="7"/>
  <c r="O31" i="7"/>
  <c r="P30" i="7"/>
  <c r="O30" i="7"/>
  <c r="Q29" i="7"/>
  <c r="P29" i="7"/>
  <c r="O29" i="7"/>
  <c r="Q28" i="7"/>
  <c r="P28" i="7"/>
  <c r="O28" i="7"/>
  <c r="O27" i="7"/>
  <c r="O26" i="7"/>
  <c r="O25" i="7"/>
  <c r="O24" i="7"/>
  <c r="O23" i="7"/>
  <c r="Q22" i="7"/>
  <c r="O22" i="7"/>
  <c r="Q21" i="7"/>
  <c r="P21" i="7"/>
  <c r="O21" i="7"/>
  <c r="Q20" i="7"/>
  <c r="P20" i="7"/>
  <c r="O20" i="7"/>
  <c r="O19" i="7"/>
  <c r="O18" i="7"/>
  <c r="O17" i="7"/>
  <c r="P16" i="7"/>
  <c r="O16" i="7"/>
  <c r="P15" i="7"/>
  <c r="O15" i="7"/>
  <c r="P14" i="7"/>
  <c r="O14" i="7"/>
  <c r="Q13" i="7"/>
  <c r="P13" i="7"/>
  <c r="O13" i="7"/>
  <c r="Q12" i="7"/>
  <c r="P12" i="7"/>
  <c r="O12" i="7"/>
  <c r="O11" i="7"/>
  <c r="O10" i="7"/>
  <c r="O9" i="7"/>
  <c r="O8" i="7"/>
  <c r="O7" i="7"/>
  <c r="Q6" i="7"/>
  <c r="P6" i="7"/>
  <c r="O6" i="7"/>
  <c r="Q5" i="7"/>
  <c r="P5" i="7"/>
  <c r="O5" i="7"/>
  <c r="Q4" i="7"/>
  <c r="P4" i="7"/>
  <c r="O4" i="7"/>
  <c r="P3" i="7"/>
  <c r="O3" i="7"/>
  <c r="O23" i="2"/>
  <c r="O26" i="2"/>
  <c r="P26" i="2"/>
  <c r="O27" i="2"/>
  <c r="O28" i="2"/>
  <c r="O29" i="2"/>
  <c r="O30" i="2"/>
  <c r="P30" i="2"/>
  <c r="Q30" i="2"/>
  <c r="O31" i="2"/>
  <c r="O33" i="2"/>
  <c r="O34" i="2"/>
  <c r="Q35" i="2"/>
  <c r="O36" i="2"/>
  <c r="O37" i="2"/>
  <c r="O38" i="2"/>
  <c r="P38" i="2"/>
  <c r="O40" i="2"/>
  <c r="P40" i="2"/>
  <c r="O42" i="2"/>
  <c r="P42" i="2"/>
  <c r="Q22" i="2"/>
  <c r="O22" i="2"/>
  <c r="O21" i="2"/>
  <c r="Q20" i="2"/>
  <c r="O20" i="2"/>
  <c r="O19" i="2"/>
  <c r="P18" i="2"/>
  <c r="O18" i="2"/>
  <c r="O15" i="2"/>
  <c r="Q14" i="2"/>
  <c r="P14" i="2"/>
  <c r="O14" i="2"/>
  <c r="O13" i="2"/>
  <c r="Q12" i="2"/>
  <c r="O12" i="2"/>
  <c r="Q11" i="2"/>
  <c r="P11" i="2"/>
  <c r="O11" i="2"/>
  <c r="Q10" i="2"/>
  <c r="P10" i="2"/>
  <c r="O10" i="2"/>
  <c r="O8" i="2"/>
  <c r="O7" i="2"/>
  <c r="P6" i="2"/>
  <c r="O6" i="2"/>
  <c r="O5" i="2"/>
  <c r="Q4" i="2"/>
  <c r="O4" i="2"/>
  <c r="O4" i="1"/>
  <c r="O5" i="1"/>
  <c r="P5" i="1"/>
  <c r="O7" i="1"/>
  <c r="P7" i="1"/>
  <c r="Q7" i="1"/>
  <c r="O8" i="1"/>
  <c r="P9" i="1"/>
  <c r="O10" i="1"/>
  <c r="P10" i="1"/>
  <c r="Q10" i="1"/>
  <c r="O11" i="1"/>
  <c r="O15" i="1"/>
  <c r="P15" i="1"/>
  <c r="O16" i="1"/>
  <c r="P17" i="1"/>
  <c r="Q17" i="1"/>
  <c r="O18" i="1"/>
  <c r="P18" i="1"/>
  <c r="Q18" i="1"/>
  <c r="O19" i="1"/>
  <c r="Q21" i="1"/>
  <c r="O22" i="1"/>
  <c r="L17" i="1"/>
  <c r="L21" i="1"/>
  <c r="L22" i="1"/>
  <c r="L10" i="1"/>
  <c r="L11" i="1"/>
  <c r="L13" i="1"/>
  <c r="L5" i="1"/>
  <c r="L6" i="1"/>
  <c r="L7" i="1"/>
  <c r="L9" i="1"/>
  <c r="K21" i="1"/>
  <c r="K17" i="1"/>
  <c r="K18" i="1"/>
  <c r="K19" i="1"/>
  <c r="K9" i="1"/>
  <c r="K11" i="1"/>
  <c r="K13" i="1"/>
  <c r="K5" i="1"/>
  <c r="K3" i="6" l="1"/>
  <c r="P3" i="6"/>
  <c r="L3" i="6"/>
  <c r="K5" i="6"/>
  <c r="L4" i="6"/>
  <c r="K4" i="6"/>
  <c r="Q8" i="5"/>
  <c r="Q31" i="5" s="1"/>
  <c r="K25" i="5"/>
  <c r="K17" i="5"/>
  <c r="K9" i="5"/>
  <c r="L28" i="5"/>
  <c r="L24" i="5"/>
  <c r="L20" i="5"/>
  <c r="L16" i="5"/>
  <c r="L12" i="5"/>
  <c r="L8" i="5"/>
  <c r="L4" i="5"/>
  <c r="L30" i="5" s="1"/>
  <c r="P8" i="5"/>
  <c r="P16" i="5"/>
  <c r="K28" i="5"/>
  <c r="K24" i="5"/>
  <c r="K20" i="5"/>
  <c r="K16" i="5"/>
  <c r="K12" i="5"/>
  <c r="L27" i="5"/>
  <c r="L23" i="5"/>
  <c r="L19" i="5"/>
  <c r="L15" i="5"/>
  <c r="L11" i="5"/>
  <c r="L7" i="5"/>
  <c r="K23" i="5"/>
  <c r="K15" i="5"/>
  <c r="K7" i="5"/>
  <c r="K3" i="5"/>
  <c r="L4" i="4"/>
  <c r="L14" i="4" s="1"/>
  <c r="Q4" i="4"/>
  <c r="Q15" i="4" s="1"/>
  <c r="L12" i="4"/>
  <c r="P11" i="4"/>
  <c r="P14" i="4" s="1"/>
  <c r="K12" i="4"/>
  <c r="K4" i="4"/>
  <c r="K14" i="4" s="1"/>
  <c r="L11" i="4"/>
  <c r="L7" i="4"/>
  <c r="K11" i="4"/>
  <c r="L10" i="4"/>
  <c r="L6" i="4"/>
  <c r="K10" i="4"/>
  <c r="K3" i="3"/>
  <c r="K9" i="3"/>
  <c r="K5" i="3"/>
  <c r="L8" i="3"/>
  <c r="L4" i="3"/>
  <c r="K4" i="3"/>
  <c r="L7" i="3"/>
  <c r="K7" i="3"/>
  <c r="P24" i="7"/>
  <c r="K47" i="7"/>
  <c r="Q24" i="7"/>
  <c r="P32" i="7"/>
  <c r="L38" i="7"/>
  <c r="L30" i="7"/>
  <c r="L22" i="7"/>
  <c r="L14" i="7"/>
  <c r="L6" i="7"/>
  <c r="P7" i="7"/>
  <c r="Q14" i="7"/>
  <c r="Q32" i="7"/>
  <c r="P40" i="7"/>
  <c r="P46" i="7"/>
  <c r="K46" i="7"/>
  <c r="K42" i="7"/>
  <c r="K38" i="7"/>
  <c r="K34" i="7"/>
  <c r="K30" i="7"/>
  <c r="K26" i="7"/>
  <c r="K22" i="7"/>
  <c r="K18" i="7"/>
  <c r="K10" i="7"/>
  <c r="Q16" i="7"/>
  <c r="K39" i="7"/>
  <c r="K31" i="7"/>
  <c r="K23" i="7"/>
  <c r="K15" i="7"/>
  <c r="K7" i="7"/>
  <c r="Q40" i="7"/>
  <c r="L41" i="7"/>
  <c r="L33" i="7"/>
  <c r="L25" i="7"/>
  <c r="L17" i="7"/>
  <c r="L9" i="7"/>
  <c r="P8" i="7"/>
  <c r="P38" i="7"/>
  <c r="K3" i="7"/>
  <c r="L44" i="7"/>
  <c r="L40" i="7"/>
  <c r="L36" i="7"/>
  <c r="L32" i="7"/>
  <c r="L28" i="7"/>
  <c r="L24" i="7"/>
  <c r="L20" i="7"/>
  <c r="L16" i="7"/>
  <c r="L12" i="7"/>
  <c r="L8" i="7"/>
  <c r="L4" i="7"/>
  <c r="Q8" i="7"/>
  <c r="Q49" i="7" s="1"/>
  <c r="P23" i="7"/>
  <c r="L3" i="7"/>
  <c r="K7" i="2"/>
  <c r="Q34" i="2"/>
  <c r="Q40" i="2"/>
  <c r="P23" i="2"/>
  <c r="P3" i="2"/>
  <c r="K37" i="2"/>
  <c r="K29" i="2"/>
  <c r="K21" i="2"/>
  <c r="K13" i="2"/>
  <c r="K5" i="2"/>
  <c r="L36" i="2"/>
  <c r="L28" i="2"/>
  <c r="L20" i="2"/>
  <c r="L12" i="2"/>
  <c r="L4" i="2"/>
  <c r="K23" i="2"/>
  <c r="K38" i="2"/>
  <c r="P15" i="2"/>
  <c r="Q39" i="2"/>
  <c r="P34" i="2"/>
  <c r="Q19" i="2"/>
  <c r="L3" i="2"/>
  <c r="K36" i="2"/>
  <c r="K28" i="2"/>
  <c r="K20" i="2"/>
  <c r="K12" i="2"/>
  <c r="K4" i="2"/>
  <c r="K43" i="2" s="1"/>
  <c r="L35" i="2"/>
  <c r="L27" i="2"/>
  <c r="L19" i="2"/>
  <c r="L11" i="2"/>
  <c r="K39" i="2"/>
  <c r="K15" i="2"/>
  <c r="Q23" i="2"/>
  <c r="P7" i="2"/>
  <c r="K22" i="2"/>
  <c r="K6" i="2"/>
  <c r="Q7" i="2"/>
  <c r="L42" i="2"/>
  <c r="L34" i="2"/>
  <c r="L26" i="2"/>
  <c r="L18" i="2"/>
  <c r="L10" i="2"/>
  <c r="K31" i="2"/>
  <c r="Q16" i="2"/>
  <c r="K18" i="2"/>
  <c r="K42" i="2"/>
  <c r="K26" i="2"/>
  <c r="Q32" i="2"/>
  <c r="P31" i="2"/>
  <c r="Q15" i="2"/>
  <c r="L40" i="2"/>
  <c r="L32" i="2"/>
  <c r="L24" i="2"/>
  <c r="L16" i="2"/>
  <c r="L8" i="2"/>
  <c r="K15" i="1"/>
  <c r="K22" i="1"/>
  <c r="K14" i="1"/>
  <c r="Q15" i="1"/>
  <c r="P16" i="1"/>
  <c r="K3" i="1"/>
  <c r="K23" i="1" s="1"/>
  <c r="P8" i="1"/>
  <c r="L16" i="1"/>
  <c r="P32" i="2"/>
  <c r="O9" i="2"/>
  <c r="P19" i="2"/>
  <c r="P39" i="2"/>
  <c r="P35" i="2"/>
  <c r="Q24" i="2"/>
  <c r="O16" i="2"/>
  <c r="Q31" i="2"/>
  <c r="Q27" i="2"/>
  <c r="P24" i="2"/>
  <c r="P41" i="2"/>
  <c r="P33" i="2"/>
  <c r="P25" i="2"/>
  <c r="Q17" i="2"/>
  <c r="Q9" i="2"/>
  <c r="P16" i="2"/>
  <c r="P8" i="2"/>
  <c r="Q3" i="2"/>
  <c r="P21" i="1"/>
  <c r="P14" i="1"/>
  <c r="O14" i="1"/>
  <c r="Q13" i="1"/>
  <c r="Q9" i="1"/>
  <c r="Q6" i="1"/>
  <c r="P13" i="1"/>
  <c r="P6" i="1"/>
  <c r="Q22" i="1"/>
  <c r="P19" i="1"/>
  <c r="P11" i="1"/>
  <c r="P4" i="6"/>
  <c r="P6" i="6" s="1"/>
  <c r="P12" i="5"/>
  <c r="P20" i="5"/>
  <c r="P28" i="5"/>
  <c r="P7" i="5"/>
  <c r="P30" i="5" s="1"/>
  <c r="P15" i="5"/>
  <c r="P23" i="5"/>
  <c r="Q13" i="4"/>
  <c r="Q10" i="4"/>
  <c r="P5" i="3"/>
  <c r="P4" i="3"/>
  <c r="P10" i="3" s="1"/>
  <c r="P19" i="7"/>
  <c r="P35" i="7"/>
  <c r="Q11" i="7"/>
  <c r="P17" i="7"/>
  <c r="Q25" i="7"/>
  <c r="Q33" i="7"/>
  <c r="Q41" i="7"/>
  <c r="Q43" i="7"/>
  <c r="Q27" i="7"/>
  <c r="P10" i="7"/>
  <c r="P18" i="7"/>
  <c r="P48" i="7" s="1"/>
  <c r="P26" i="7"/>
  <c r="P34" i="7"/>
  <c r="P42" i="7"/>
  <c r="P9" i="7"/>
  <c r="P17" i="2"/>
  <c r="Q37" i="2"/>
  <c r="Q29" i="2"/>
  <c r="Q36" i="2"/>
  <c r="Q28" i="2"/>
  <c r="P5" i="2"/>
  <c r="P13" i="2"/>
  <c r="P21" i="2"/>
  <c r="Q41" i="2"/>
  <c r="Q33" i="2"/>
  <c r="Q25" i="2"/>
  <c r="K8" i="1"/>
  <c r="K12" i="1"/>
  <c r="K16" i="1"/>
  <c r="L4" i="1"/>
  <c r="Q20" i="1"/>
  <c r="Q12" i="1"/>
  <c r="Q4" i="1"/>
  <c r="Q24" i="1" s="1"/>
  <c r="L19" i="1"/>
  <c r="Q11" i="1"/>
  <c r="L20" i="1"/>
  <c r="P20" i="1"/>
  <c r="P12" i="1"/>
  <c r="P4" i="1"/>
  <c r="Q19" i="1"/>
  <c r="L8" i="1"/>
  <c r="L23" i="1"/>
  <c r="L6" i="6" l="1"/>
  <c r="K6" i="6"/>
  <c r="K30" i="5"/>
  <c r="L10" i="3"/>
  <c r="K10" i="3"/>
  <c r="L48" i="7"/>
  <c r="K48" i="7"/>
  <c r="P43" i="2"/>
  <c r="L43" i="2"/>
  <c r="Q44" i="2"/>
  <c r="P23" i="1"/>
</calcChain>
</file>

<file path=xl/sharedStrings.xml><?xml version="1.0" encoding="utf-8"?>
<sst xmlns="http://schemas.openxmlformats.org/spreadsheetml/2006/main" count="1072" uniqueCount="360">
  <si>
    <t>IVA</t>
  </si>
  <si>
    <r>
      <t xml:space="preserve">LOTE 1. </t>
    </r>
    <r>
      <rPr>
        <sz val="11"/>
        <color rgb="FF000000"/>
        <rFont val="Ubuntu"/>
        <family val="2"/>
      </rPr>
      <t xml:space="preserve"> </t>
    </r>
    <r>
      <rPr>
        <b/>
        <sz val="11"/>
        <color rgb="FF000000"/>
        <rFont val="Ubuntu"/>
        <family val="2"/>
      </rPr>
      <t>SISTEMA DE PLACAS DE TERCIO DISTAL RADIO Y CUBITO</t>
    </r>
  </si>
  <si>
    <t>FAMILIA PIXEL</t>
  </si>
  <si>
    <t>SUBFAMILIA PIXEL</t>
  </si>
  <si>
    <t>NOMBRE</t>
  </si>
  <si>
    <t>MATERIAL MUTUA MONTAÑESA</t>
  </si>
  <si>
    <t>DESCRIPCIÓN ARTÍCULO SOLICITADO MM</t>
  </si>
  <si>
    <t>Cantidad estimada PARA 1 AÑO</t>
  </si>
  <si>
    <t>Cantidad estimada PARA 3 AÑOS</t>
  </si>
  <si>
    <t xml:space="preserve"> Precio Unitario MAXIMO</t>
  </si>
  <si>
    <t>Precio unitario con IVA MAXIMO</t>
  </si>
  <si>
    <t>PBL 3 AÑOS SIN IVA</t>
  </si>
  <si>
    <t>PBL 3 AÑOS CON IVA</t>
  </si>
  <si>
    <t xml:space="preserve"> CAJA O UNIDAD</t>
  </si>
  <si>
    <t>PRECIO UNITARIO OFERTADO SIN IVA</t>
  </si>
  <si>
    <t>PRECIO UNITARIO OFERTADO CON IVA</t>
  </si>
  <si>
    <t>OFERTA TOTAL 3 AÑOS SIN IVA</t>
  </si>
  <si>
    <t>OFERTA TOTAL 3 AÑOS CON IVA</t>
  </si>
  <si>
    <t>REFERENCIA FABRICANTE OFERTADO</t>
  </si>
  <si>
    <t>Material Sanitario de Consumo</t>
  </si>
  <si>
    <t>Prótesis e implantes.</t>
  </si>
  <si>
    <t xml:space="preserve">Placa volar ángulo variable con surco interfosa y guías de fresado premontadas  </t>
  </si>
  <si>
    <t>3180IMPL00000</t>
  </si>
  <si>
    <t xml:space="preserve">Placa volar ángulo variable con surco interfosa y guías de fresado premontadas, doble cabeza y surco intefosa   </t>
  </si>
  <si>
    <t>Unidad</t>
  </si>
  <si>
    <t>Placa cúbito distal guías premontadas rectas, en "L" y en "Y"</t>
  </si>
  <si>
    <t>3180IMPL00001</t>
  </si>
  <si>
    <t>Placa columna radial / central</t>
  </si>
  <si>
    <t>3180IMPL00002</t>
  </si>
  <si>
    <t>Placa volar ángulo variable con surco interfosa y guías de fresado premontadas</t>
  </si>
  <si>
    <t>3180IMPL00003</t>
  </si>
  <si>
    <t xml:space="preserve">Placa volar ángulo variable con surco interfosa y guías de fresado premontadas, doble cabeza XL </t>
  </si>
  <si>
    <t>Placa fractura compleja para radio distal</t>
  </si>
  <si>
    <t>3180IMPL00004</t>
  </si>
  <si>
    <t xml:space="preserve">Placa tercio medio cúbito / radio diferentes modelos  </t>
  </si>
  <si>
    <t>3180IMPL00005</t>
  </si>
  <si>
    <t>Placa gancho</t>
  </si>
  <si>
    <t>3180IMPL00006</t>
  </si>
  <si>
    <t>Tornillo placa gancho</t>
  </si>
  <si>
    <t>3180IMPL00007</t>
  </si>
  <si>
    <t>Perno bloqueo distal ø 2,0 mm</t>
  </si>
  <si>
    <t>3180IMPL00008</t>
  </si>
  <si>
    <t>Perno bloqueo distal ø 2,0/2,7 mm, longitud de 10 a 32 mm</t>
  </si>
  <si>
    <t>Tornillo bloqueo distal ø 2,3 mm</t>
  </si>
  <si>
    <t>3180IMPL00009</t>
  </si>
  <si>
    <t>Tornillo bloqueo distal ø 2,3 mm, longitud de 10 a 40 mm</t>
  </si>
  <si>
    <t>Tornillo cortical distal ø 2,7 mm</t>
  </si>
  <si>
    <t>3180IMPL00010</t>
  </si>
  <si>
    <t>Tornillo cortical distal ø 2.3/2,7 mm, longitud de 10 a 40 mm</t>
  </si>
  <si>
    <t>Tornillo bloqueo proximal ø 3,5 mm</t>
  </si>
  <si>
    <t>3180IMPL00011</t>
  </si>
  <si>
    <t>Tornillo bloqueo proximal ø 3,5 mm, longitud de 8 a 44 mm</t>
  </si>
  <si>
    <t>Tornillo cortical proximal ø 3,5 mm</t>
  </si>
  <si>
    <t>3180IMPL00012</t>
  </si>
  <si>
    <t>Tornillo cortical proximal ø 2,7/3,5 mm, longitud de 8 a 44 mm</t>
  </si>
  <si>
    <t>Tornillo bloqueo alta compresión ø 2,7 mm</t>
  </si>
  <si>
    <t>3180IMPL00013</t>
  </si>
  <si>
    <t>Tornillo bloqueo alta compresión ø 2,7 mm, longitud de 10 a 32 mm</t>
  </si>
  <si>
    <t xml:space="preserve">Tornillo canulado poliaxial ø 2,5 mm  </t>
  </si>
  <si>
    <t>3180IMPL00014</t>
  </si>
  <si>
    <t>Tornillo canulado poliaxial ø 2,5 mm  , longitud de 10 a 30 mm</t>
  </si>
  <si>
    <t>Tornillo bloqueo ø 3,0 mm</t>
  </si>
  <si>
    <t>3180IMPL00015</t>
  </si>
  <si>
    <t>Tornillo bloqueo ø 3,0 mm, longitud de 6 a 18 mm</t>
  </si>
  <si>
    <t>Tornillo compresión ø 3,0 mm</t>
  </si>
  <si>
    <t>3180IMPL00016</t>
  </si>
  <si>
    <t>Tornillo compresión ø 3,0 mm, longitud de 6 a 18 mm</t>
  </si>
  <si>
    <t>Arandela ø Int 2,7 mm - ø Ext 5,0 mm</t>
  </si>
  <si>
    <t>3180IMPL00017</t>
  </si>
  <si>
    <t>Tornillo guiado</t>
  </si>
  <si>
    <t>3180IMPL00018</t>
  </si>
  <si>
    <t>Aguja guía</t>
  </si>
  <si>
    <t>3180IMPL00019</t>
  </si>
  <si>
    <t>PBL 3 AÑOS</t>
  </si>
  <si>
    <r>
      <t xml:space="preserve">LOTE 2. </t>
    </r>
    <r>
      <rPr>
        <sz val="11"/>
        <color rgb="FF000000"/>
        <rFont val="Ubuntu"/>
        <family val="2"/>
      </rPr>
      <t xml:space="preserve"> </t>
    </r>
    <r>
      <rPr>
        <b/>
        <sz val="11"/>
        <color rgb="FF000000"/>
        <rFont val="Ubuntu"/>
        <family val="2"/>
      </rPr>
      <t>SISTEMA DE FIJACIÓN ESPECÍFICA DE FRAGMENTOS CON SISTEMA DE FIJACIÓN CON BLOQUEO DE AGUJA</t>
    </r>
  </si>
  <si>
    <t>Placa de columna radial distal - Simétrica - Talla 1</t>
  </si>
  <si>
    <t>3180IMPL00020</t>
  </si>
  <si>
    <t>Placa de columna radial distal - Simétrica - Talla 2</t>
  </si>
  <si>
    <t>3180IMPL00021</t>
  </si>
  <si>
    <t>Placa de columna radial distal - Simétrica - Talla 3</t>
  </si>
  <si>
    <t>3180IMPL00022</t>
  </si>
  <si>
    <t>Placa de columna radial - Simétrico - Talla 2</t>
  </si>
  <si>
    <t>3180IMPL00023</t>
  </si>
  <si>
    <t>Placa dorso-medial para radio distal - Cabeza extra estrecha - dcha/ izda- Talla 1 y 2</t>
  </si>
  <si>
    <t>3180IMPL00024</t>
  </si>
  <si>
    <t>Placa dorso-medial para radio distal - Cabeza extra estrecha - dcha/ izda - Talla 3</t>
  </si>
  <si>
    <t>3180IMPL00025</t>
  </si>
  <si>
    <t>Placa dorso-medial para radio distal -dcha/ izda - Talla 2</t>
  </si>
  <si>
    <t>3180IMPL00026</t>
  </si>
  <si>
    <t>Placa dorsolateral de radio distal - dcha/ izda - Talla 2</t>
  </si>
  <si>
    <t>3180IMPL00027</t>
  </si>
  <si>
    <t>Placa latero-dorsal de columna radial -dcha/ izda- Tamaño 1 y 2</t>
  </si>
  <si>
    <t>3180IMPL00028</t>
  </si>
  <si>
    <t>Placa latero-dorsal de columna radial -dcha/ izda - Tamaño 3</t>
  </si>
  <si>
    <t>3180IMPL00029</t>
  </si>
  <si>
    <t>Placa de cúbito distal - dcha/ izda - Tallas 1 y 2</t>
  </si>
  <si>
    <t>3180IMPL00030</t>
  </si>
  <si>
    <t>Placa extra distal para radio distal - Volar Rim - Cabeza estrecha - dcha/ izda - Talla 1</t>
  </si>
  <si>
    <t>3180IMPL00031</t>
  </si>
  <si>
    <t>Placa extra distal para radio distal - Volar Rim - Cabeza estándar - dcha/ izda - Talla 1</t>
  </si>
  <si>
    <t>3180IMPL00032</t>
  </si>
  <si>
    <t>Placa extra distal para radio distal - Cabeza grande -dcha/ izda - Tamaño 1</t>
  </si>
  <si>
    <t>3180IMPL00033</t>
  </si>
  <si>
    <t>Gancho para el borde dorsal - Simétrico - Talla 2</t>
  </si>
  <si>
    <t>3180IMPL00034</t>
  </si>
  <si>
    <t>Gancho para el borde volar - Simétrico - Talla 2</t>
  </si>
  <si>
    <t>3180IMPL00035</t>
  </si>
  <si>
    <t>Placa poliaxial 2.4 para radio distal - Cabeza estrecha - Extra corta -dcha/ izda</t>
  </si>
  <si>
    <t>3180IMPL00036</t>
  </si>
  <si>
    <t>Placa poliaxial 2.4 para radio distal - Cabeza estrecha - Talla 1 - dcha/ izda</t>
  </si>
  <si>
    <t>3180IMPL00037</t>
  </si>
  <si>
    <t>Placa poliaxial 2.4 para radio distal - Cabeza estándar - Talla 1 - dcha/ izda</t>
  </si>
  <si>
    <t>3180IMPL00038</t>
  </si>
  <si>
    <t>Placa poliaxial 2.4 para radio distal - Cabeza estrecha - Talla  2- dcha/ izda</t>
  </si>
  <si>
    <t>3180IMPL00039</t>
  </si>
  <si>
    <t>Placa poliaxial 2.4 para radio distal - Cabeza estándar - Talla 2- dcha/ izda</t>
  </si>
  <si>
    <t>3180IMPL00040</t>
  </si>
  <si>
    <t>Placa poliaxial 2.4 para radio distal - Cabeza ancha - Talla 2- dcha/ izda</t>
  </si>
  <si>
    <t>3180IMPL00041</t>
  </si>
  <si>
    <t>Placa poliaxial 2.4 para radio distal - Cabeza estrecha - Talla 3 - dcha/ izda</t>
  </si>
  <si>
    <t>3180IMPL00042</t>
  </si>
  <si>
    <t>Placa poliaxial 2.4 para radio distal - Cabeza estándar - Talla 3- dcha/ izda</t>
  </si>
  <si>
    <t>3180IMPL00043</t>
  </si>
  <si>
    <t>Placa poliaxial 2.4 para radio distal - Cabeza ancha - Talla 3 - dcha/ izda</t>
  </si>
  <si>
    <t>3180IMPL00044</t>
  </si>
  <si>
    <t>Placa poliaxial 2.4 para radio distal - Cabeza estándar - Talla 4- dcha/ izda</t>
  </si>
  <si>
    <t>3180IMPL00045</t>
  </si>
  <si>
    <t>2.4 Placa poliaxial para radio distal - Cabeza estándar - Talla 5 - dcha/ izda</t>
  </si>
  <si>
    <t>3180IMPL00046</t>
  </si>
  <si>
    <t>2.4 Placa poliaxial para radio distal - Cabeza estándar - Talla 5 - dcha/ izda- ESTÉRIL</t>
  </si>
  <si>
    <t>2.4 Placa poliaxial para radio distal - Cabeza estándar - Talla 6 - dcha/ izda</t>
  </si>
  <si>
    <t>3180IMPL00047</t>
  </si>
  <si>
    <t>2.4 Placa poliaxial para radio distal - Cabeza estándar - Talla 6 - dcha/ izda - ESTÉRIL</t>
  </si>
  <si>
    <t>Placa de osteotomía del radio distal - dcha/ izda - Talla 2</t>
  </si>
  <si>
    <t>3180IMPL00048</t>
  </si>
  <si>
    <t>Placa volar radial para radio distal - Cabeza estrecha - Talla 2 - dcha/ izda</t>
  </si>
  <si>
    <t>3180IMPL00049</t>
  </si>
  <si>
    <t>Placa volar radial para radio distal - Cabeza estándar - Talla 2 - dcha/ izda</t>
  </si>
  <si>
    <t>3180IMPL00050</t>
  </si>
  <si>
    <t>Placa volar rim con gancho - dcha/ izda - Talla 3</t>
  </si>
  <si>
    <t>3180IMPL00051</t>
  </si>
  <si>
    <t>Tornillo de bloqueo con cabeza cónica - Ø2,4 mm - L 8 mm a L 30 mm</t>
  </si>
  <si>
    <t>3180IMPL00052</t>
  </si>
  <si>
    <t>Tornillo cortical estándar - Ø2,4 mm - L 08 mm a L 30 mm</t>
  </si>
  <si>
    <t>3180IMPL00053</t>
  </si>
  <si>
    <t>Tornillo de bloqueo Peg - Ø2,4 mm - canulado Ø1,3 mm - L 14 mm a L 30 mm</t>
  </si>
  <si>
    <t>3180IMPL00054</t>
  </si>
  <si>
    <t>Sistema de bloqueo de clavo - Incluye  Ø1.2 mm k-wire - ESTÉRIL</t>
  </si>
  <si>
    <t>3180IMPL00055</t>
  </si>
  <si>
    <t>Aguja kirschner Ø1.2 L70 mm</t>
  </si>
  <si>
    <t>3180IMPL00056</t>
  </si>
  <si>
    <t>Aguja kirschner Ø1.4 L120 mm</t>
  </si>
  <si>
    <t>3180IMPL00057</t>
  </si>
  <si>
    <t>Aguja kirschner Ø1.2 L120 mm</t>
  </si>
  <si>
    <t>3180IMPL00058</t>
  </si>
  <si>
    <t>Tornillo de bloqueo Peg - Ø1,8 mm  L 14 mm a L 28 mm</t>
  </si>
  <si>
    <t>3180IMPL00059</t>
  </si>
  <si>
    <t>LOTE 3. SISTEMA UNIVERSAL DE FIJACIÓN DE RADIO DISTAL</t>
  </si>
  <si>
    <t>Tornillo normal con punta de ángulo variable de 1,5mm y de L8mm a L14mm</t>
  </si>
  <si>
    <t>3180IMPL00060</t>
  </si>
  <si>
    <t>Tornillo normal 2,5mm autorroscante de L10mm a L24mm</t>
  </si>
  <si>
    <t>3180IMPL00061</t>
  </si>
  <si>
    <t>Tornillo de bloqueo de 2,5mm de L8mm a L30mm</t>
  </si>
  <si>
    <t>3180IMPL00062</t>
  </si>
  <si>
    <t>Placa dorsal M4 2.5 T 6/1</t>
  </si>
  <si>
    <t>3180IMPL00063</t>
  </si>
  <si>
    <t>Placa dorsal M4 2.5 T 2/5 izq - drcha</t>
  </si>
  <si>
    <t>3180IMPL00064</t>
  </si>
  <si>
    <t>Placa dorsal M4 2.5 T 3/4 izda/dcha</t>
  </si>
  <si>
    <t>3180IMPL00065</t>
  </si>
  <si>
    <t>Placa palmar M4 2.5 wsl T 9/3 estrecho izda/dcha</t>
  </si>
  <si>
    <t>3180IMPL00066</t>
  </si>
  <si>
    <t>Placa palmar M4 2.5 wsl T 9/5 estrecho izda/dcha</t>
  </si>
  <si>
    <t>3180IMPL00067</t>
  </si>
  <si>
    <t xml:space="preserve">Placa palmar M4 2.5 wsl T 9/3 izda/dcha </t>
  </si>
  <si>
    <t>3180IMPL00068</t>
  </si>
  <si>
    <t xml:space="preserve">Placa palmar M4 2.5 wsl T 9/5 izda/dcha </t>
  </si>
  <si>
    <t>3180IMPL00069</t>
  </si>
  <si>
    <t>Placa palmar M4 2.5 ext. wsl T 9/3 izda/ dcha</t>
  </si>
  <si>
    <t>3180IMPL00070</t>
  </si>
  <si>
    <t>Placa palmar M4 2.5 ext. wsl T 9/5 izda/ dcha</t>
  </si>
  <si>
    <t>3180IMPL00071</t>
  </si>
  <si>
    <t>Placa palmar M4 2.5 ext. T 9/3 SL y SR</t>
  </si>
  <si>
    <t>3180IMPL00072</t>
  </si>
  <si>
    <t>Placa palmar M4 2.5 ext. T 9/5 SL y SR</t>
  </si>
  <si>
    <t>3180IMPL00073</t>
  </si>
  <si>
    <t xml:space="preserve">Placa palmar M4 2.5 T 9/3 SR y SL estrecho </t>
  </si>
  <si>
    <t>3180IMPL00074</t>
  </si>
  <si>
    <t xml:space="preserve">Placa palmar M4 2.5 T 9/5 SR y SL estrecho </t>
  </si>
  <si>
    <t>3180IMPL00075</t>
  </si>
  <si>
    <t>Placa palmar M4 2.5 T 9/3 SL y SR</t>
  </si>
  <si>
    <t>3180IMPL00076</t>
  </si>
  <si>
    <t>Placa palmar M4 2.5 T 9/5 SL y SR</t>
  </si>
  <si>
    <t>3180IMPL00077</t>
  </si>
  <si>
    <t>Placa palmar M4 2.5 T 11/3 SL y SR</t>
  </si>
  <si>
    <t>3180IMPL00078</t>
  </si>
  <si>
    <t>Placa palmar M4 2.5 T 11/5 SL y SR</t>
  </si>
  <si>
    <t>3180IMPL00079</t>
  </si>
  <si>
    <t>Placa XXL M4 2.5 pal T9/11 izda/dcha ESTERIL</t>
  </si>
  <si>
    <t>3180IMPL00080</t>
  </si>
  <si>
    <t>Placa XXL M4 2.5 pal T9/16 izda/dcha ESTERIL</t>
  </si>
  <si>
    <t>3180IMPL00081</t>
  </si>
  <si>
    <t>Placa XXL M4 2.5 pal T9/20 izda/dcha ESTERIL</t>
  </si>
  <si>
    <t>3180IMPL00082</t>
  </si>
  <si>
    <t>Placa Revision M4 2.5 pal T 9/11 izda/dcha ESTERIL</t>
  </si>
  <si>
    <t>3180IMPL00083</t>
  </si>
  <si>
    <t xml:space="preserve">Placa Osteotomia M4 2.5 pal T 9/3 izda/dcha ESTERIL </t>
  </si>
  <si>
    <t>3180IMPL00084</t>
  </si>
  <si>
    <t xml:space="preserve">Placa Osteotomia M4 2.5 pal T 9/5 izda/dcha ESTERIL </t>
  </si>
  <si>
    <t>3180IMPL00085</t>
  </si>
  <si>
    <t xml:space="preserve">Placa Osteotomia M4 2.5 pal ext. T 11/3 izda/dcha ESTERIL </t>
  </si>
  <si>
    <t>3180IMPL00086</t>
  </si>
  <si>
    <t xml:space="preserve">Placa Osteotomia M4 2.5 pal ext. T 11/5 izda/dcha ESTERIL </t>
  </si>
  <si>
    <t>3180IMPL00087</t>
  </si>
  <si>
    <t>Placa en Y M4 2.5 palmar T 7/3 izda/dcha</t>
  </si>
  <si>
    <t>3180IMPL00088</t>
  </si>
  <si>
    <t>Placa en Y M4 2.5 palmar T 7/5 izda/dcha</t>
  </si>
  <si>
    <t>3180IMPL00089</t>
  </si>
  <si>
    <t xml:space="preserve">Placa en Y M4 2.5 ext. palmar T 7/3 izda/dcha </t>
  </si>
  <si>
    <t>3180IMPL00090</t>
  </si>
  <si>
    <t xml:space="preserve">Placa en Y M4 2.5 ext. palmar T 7/5 izda/dcha </t>
  </si>
  <si>
    <t>3180IMPL00091</t>
  </si>
  <si>
    <t>Placa palmar M4 en Pi  2,5 T 8/5 izda/dcha</t>
  </si>
  <si>
    <t>3180IMPL00092</t>
  </si>
  <si>
    <t>Placa PI M4 2.5 ext. palmar T 8/5 izda/dcha</t>
  </si>
  <si>
    <t>3180IMPL00093</t>
  </si>
  <si>
    <t>Placa en H M4 2.5 dorsal T 6/6 izda/dcha</t>
  </si>
  <si>
    <t>3180IMPL00094</t>
  </si>
  <si>
    <t>Placa de borde palmar M4 2.5 as av T 13/5 izda/dcha</t>
  </si>
  <si>
    <t>3180IMPL00095</t>
  </si>
  <si>
    <t>Fosa lunar palmar M4 2.5 as av T6/1 izda/dcha</t>
  </si>
  <si>
    <t>3180IMPL00096</t>
  </si>
  <si>
    <t>Placa CB M4 2.5 distal as av T 6/2 izda/dcha estéril</t>
  </si>
  <si>
    <t>3180IMPL00097</t>
  </si>
  <si>
    <t>Placa CB M4 2.5 distal as av T 6/3 izda/dcha</t>
  </si>
  <si>
    <t>3180IMPL00098</t>
  </si>
  <si>
    <t>Placa CB M4 2.5 distal as av T 6/4 izda/dcha</t>
  </si>
  <si>
    <t>3180IMPL00099</t>
  </si>
  <si>
    <t xml:space="preserve">Placa CB M4 2.5 distal as av T 6/5 izda/dcha estéril </t>
  </si>
  <si>
    <t>3180IMPL00100</t>
  </si>
  <si>
    <t>Placa CB M4 2.5 distal as av T 6/6 izda/dcha. Estéril</t>
  </si>
  <si>
    <t>3180IMPL00101</t>
  </si>
  <si>
    <t>K-Wire TR/RD 1,0x100</t>
  </si>
  <si>
    <t>3180IMPL00102</t>
  </si>
  <si>
    <t>K-Wire TR/RD 1,2x150</t>
  </si>
  <si>
    <t>3180IMPL00103</t>
  </si>
  <si>
    <t>K-Wire TR/RD 1,4x150</t>
  </si>
  <si>
    <t>3180IMPL00104</t>
  </si>
  <si>
    <t>LOTE 4. FIJACIÓN UNIVERSAL PARA HUESOS PEQUEÑOS</t>
  </si>
  <si>
    <t>Tornillos canulados titanio diámetro 2mm de rango minimo de longitud de 10mm a 30mm</t>
  </si>
  <si>
    <t>3180IMPL00105</t>
  </si>
  <si>
    <t>Tornillos canulados titanio diámetro 2,5mm de rango minimo de longitud de 10mm a 30mm</t>
  </si>
  <si>
    <t>3180IMPL00106</t>
  </si>
  <si>
    <t>Tornillos canulados titanio diámetro 3mm de rango minimo de longitud de 16mm a 40mm</t>
  </si>
  <si>
    <t>3180IMPL00107</t>
  </si>
  <si>
    <t>Tornillos canulados titanio diámetro 4mm de rango minimo de longitud de 22mm a 50mm</t>
  </si>
  <si>
    <t>3180IMPL00108</t>
  </si>
  <si>
    <t>Aguja Kirschner 0,9x80mm para tornillos 2-2,5mm</t>
  </si>
  <si>
    <t>3180IMPL00109</t>
  </si>
  <si>
    <t>Aguja Kirschner 1,0x110mm para tornillos 3-4mm</t>
  </si>
  <si>
    <t>3180IMPL00110</t>
  </si>
  <si>
    <t>Aguja Kirschner 1,8 x 150mm</t>
  </si>
  <si>
    <t>3180IMPL00111</t>
  </si>
  <si>
    <t>LOTE 5. SISTEMA DE TORNILLOS CANULADOS</t>
  </si>
  <si>
    <t>Tornillo canulado de titanio de Ø2.2 y de L10 mm aL40mm</t>
  </si>
  <si>
    <t>3180IMPL00112</t>
  </si>
  <si>
    <t>Tornillo canulado de titanio de Ø2.6 y de L10 mm a L40mm</t>
  </si>
  <si>
    <t>3180IMPL00113</t>
  </si>
  <si>
    <t>Tornillo canulado de titanio de Ø3.2 y de L10 mm a L60mm</t>
  </si>
  <si>
    <t>3180IMPL00114</t>
  </si>
  <si>
    <t>Tornillo canulado de titanio de Ø4.0 y de L10 mm a L60mm</t>
  </si>
  <si>
    <t>3180IMPL00115</t>
  </si>
  <si>
    <t>Aguja de Kirschner Ø1.0 x 80 mm no esteril</t>
  </si>
  <si>
    <t>3180IMPL00116</t>
  </si>
  <si>
    <t>Aguja de Kirschner Ø1.2 x 80 mm no esteril</t>
  </si>
  <si>
    <t>3180IMPL00117</t>
  </si>
  <si>
    <t>Aguja de Kirschner Ø1.2 x 120 mm con muesc a 80mm no esteril</t>
  </si>
  <si>
    <t>3180IMPL00118</t>
  </si>
  <si>
    <t>Aguja de Kirschner Ø1.5 x 80 mm no esteril</t>
  </si>
  <si>
    <t>3180IMPL00119</t>
  </si>
  <si>
    <t>Aguja 0,8mm x 80mm</t>
  </si>
  <si>
    <t>3180IMPL00120</t>
  </si>
  <si>
    <t>Aguja de Kirschner Ø1.5 x 120 mm con muesca a 80mm no esteril</t>
  </si>
  <si>
    <t>3180IMPL00121</t>
  </si>
  <si>
    <t>Aguja de Kirschner Ø 0,8 x 120 mm no esteril</t>
  </si>
  <si>
    <t>3180IMPL00122</t>
  </si>
  <si>
    <t>LOTE 6. SISTEMA INTEGRAL DE ANCLAJES PARA ARTROSCOPIA Y CIRUGÍA DE MANO</t>
  </si>
  <si>
    <t>Anclaje roscado de titanio con nudos  de 2.2x4 m, cargado con sutura irreabsorbible 2-0 y agujas</t>
  </si>
  <si>
    <t>3180IMPL00123</t>
  </si>
  <si>
    <t xml:space="preserve">Anclaje roscado de titanio con nudos  de 2.2x4 m, cargado con sutura irreabsorbible 2-0 y agujas, para pequeñas articulaciones </t>
  </si>
  <si>
    <t>Anclaje de sutura de Ø 2.7 mm x 7 mm con un calibre de 2-0 y 2 agujas</t>
  </si>
  <si>
    <t>3180IMPL00124</t>
  </si>
  <si>
    <t>Anclaje roscado de titanio con nudos  de 3.5x10 m, cargado con sutura irreabsorbible 0 y agujas</t>
  </si>
  <si>
    <t>3180IMPL00125</t>
  </si>
  <si>
    <t>Anclaje roscado de titanio con nudos  de 3.5x10 m, cargado con sutura irreabsorbible 0 y agujas, para pequeñas articulaciones</t>
  </si>
  <si>
    <t>Anclaje roscado de titanio con nudos  de 3.5x10 m, cargado con sutura irreabsorbible 1 y agujas</t>
  </si>
  <si>
    <t>3180IMPL00126</t>
  </si>
  <si>
    <t>Anclaje roscado de titanio con nudos  de 3.5x10 m, cargado con sutura irreabsorbible 1 y agujas, para pequeñas articulaciones</t>
  </si>
  <si>
    <t>Anclaje roscado de titanio con nudos  de 1.7x5 m, cargado con sutura irreabsorbible 3-0 y agujas</t>
  </si>
  <si>
    <t>3180IMPL00127</t>
  </si>
  <si>
    <t xml:space="preserve">Anclaje roscado de titanio con nudos  de 1.7x5 m, cargado con sutura irreabsorbible 3-0 y agujas, para pequeñas articulaciones </t>
  </si>
  <si>
    <t>Anclaje roscado de titanio con nudos  de 3.5x12.1m, cargado con sutura irreabsorbible 2 y agujas</t>
  </si>
  <si>
    <t>3180IMPL00128</t>
  </si>
  <si>
    <t xml:space="preserve">Anclaje roscado de titanio con nudos  de 3.5x12.1m, cargado con sutura irreabsorbible 2 y agujas, para pequeñas articulaciones </t>
  </si>
  <si>
    <t xml:space="preserve">Anclaje de sutura impactado de material Biocomposite de 2.5x8 mm  con ojal de peek. </t>
  </si>
  <si>
    <t>3180IMPL00129</t>
  </si>
  <si>
    <t xml:space="preserve">Anclaje de sutura impactado de  material peek de 2.5x8 mm  con ojal de peek. </t>
  </si>
  <si>
    <t>3180IMPL00130</t>
  </si>
  <si>
    <t xml:space="preserve">Anclaje de sutura impactado de  material Peek de 2.5x8 mm  con ojal de peek. </t>
  </si>
  <si>
    <t>3180IMPL00131</t>
  </si>
  <si>
    <t xml:space="preserve">Kit desechable  para anclaje tipo Mini Suturetak </t>
  </si>
  <si>
    <t>3180IMPL00132</t>
  </si>
  <si>
    <t>Kit desechable  para anclaje tipo Mini Suturetak (contiene brocas de 1.8 y 2 mm, punzon y guia)</t>
  </si>
  <si>
    <t>Kit desechable  para anclase tipo Mini Suturetak</t>
  </si>
  <si>
    <t>3180IMPL00133</t>
  </si>
  <si>
    <t xml:space="preserve">Kit desechable para reparación de fibrocartilago </t>
  </si>
  <si>
    <t>3180IMPL00134</t>
  </si>
  <si>
    <t xml:space="preserve">Kit desechable para reparación de fibrocartilago (contiene: agujas de diferente longitud, agujas espinales, sutura y nitinol pasador) </t>
  </si>
  <si>
    <t>Guía de muñeca para reparación del TFCC</t>
  </si>
  <si>
    <t>3180IMPL00135</t>
  </si>
  <si>
    <t>Camisa de perforación para guía de muñeca de 1,6 mm</t>
  </si>
  <si>
    <t>3180IMPL00136</t>
  </si>
  <si>
    <t>Camisa de perforación doble para guía de muñeca de 1,6 mm</t>
  </si>
  <si>
    <t>3180IMPL00137</t>
  </si>
  <si>
    <t>Camisa de perforación para guía de muñeca de 1,1 mm</t>
  </si>
  <si>
    <t>3180IMPL00138</t>
  </si>
  <si>
    <t>Aguja guía de 1.6 mm</t>
  </si>
  <si>
    <t>3180IMPL00139</t>
  </si>
  <si>
    <t>Bandeja instrumental para guía de muñeca</t>
  </si>
  <si>
    <t>3180IMPL00140</t>
  </si>
  <si>
    <t>Anclaje roscado de peek de 3.5x8.5 con ojal abierto de peek.</t>
  </si>
  <si>
    <t>3180IMPL00141</t>
  </si>
  <si>
    <t>Kit desechable para anclaje de pequeñas articulaciones</t>
  </si>
  <si>
    <t>3180IMPL00142</t>
  </si>
  <si>
    <t>Kit desechable para anclaje de pequeñas articulaciones (contiene: de brocas para hueso blando y hueso duro y guía de broca necesaria)</t>
  </si>
  <si>
    <t>Pasador de sutura recto con lazo de nitinol, de acero inoxidable</t>
  </si>
  <si>
    <t>3180IMPL00143</t>
  </si>
  <si>
    <t>Pasador de sutura recto con lazo de nitinol, de acero inoxidable  para facilitar paso de sutura en procedimientos artroscópjicos</t>
  </si>
  <si>
    <t>Pasador de sutura con lazo de nitinol, de acero inoxidable recta</t>
  </si>
  <si>
    <t>3180IMPL00144</t>
  </si>
  <si>
    <t>Pasador de sutura con lazo de nitinol, de acero inoxidable recta para facilitar paso de sutura en procedimientos artroscópico</t>
  </si>
  <si>
    <t>Pasador de sutura curvo de 70º con lazo de nitinol, de acero inoxidable recta</t>
  </si>
  <si>
    <t>3180IMPL00145</t>
  </si>
  <si>
    <t>Pasador de sutura curvo de 70º con lazo de nitinol, de acero inoxidable recta para facilitar paso de sutura en procedimientos artroscópico</t>
  </si>
  <si>
    <t>3180IMPL00146</t>
  </si>
  <si>
    <t>Kit desechable para reconstrucción de ligamentos</t>
  </si>
  <si>
    <t>3180IMPL00147</t>
  </si>
  <si>
    <t>Kit desechable para reconstrucción de ligamentos, contiene instrumental necesario para colocación de anclajes. Implante roscado de 4.75 mm, terrajas, agujas guía, broca, pasador de nitinol y guía de broca</t>
  </si>
  <si>
    <t xml:space="preserve">Sistema desechable con anclajes de pequeñas articulaciones para reparación </t>
  </si>
  <si>
    <t>3180IMPL00148</t>
  </si>
  <si>
    <t>Sistema desechable con anclajes de pequeñas articulaciones para reparación mediante sistema (contiene: brocas para hueso blando y hueso duro y guía de broca necesaria, 2 anclaje, agujas, sutura tipo cinta y tipo loop y medidor de tendón)</t>
  </si>
  <si>
    <t>3180IMPL00149</t>
  </si>
  <si>
    <t>Kit desechable para reconstrucción de ligamentos, contiene instrumental necesario para colocación de anclajes. Implante roscado de 4.75 mm de peek, terrajas, agujas guía, brocas canuladas, pasador de nitinol y guía de broca canulada para facilitar insercción</t>
  </si>
  <si>
    <t>LOTE 7. BISTURÍES DESECHABLES PARA STC Y DEDO EN RESORTE</t>
  </si>
  <si>
    <t>Mini bisturí quirúrgico</t>
  </si>
  <si>
    <t>3180IMPL00150</t>
  </si>
  <si>
    <t>Mini bisturí quirúrgico, derecho, guía y espátula</t>
  </si>
  <si>
    <t>3180IMPL00151</t>
  </si>
  <si>
    <t>Mini bisturí quirúrgico, izquierdo, guía y espátula</t>
  </si>
  <si>
    <t>3180IMPL00152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</si>
</sst>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Ubuntu"/>
      <family val="2"/>
    </font>
    <font>
      <b/>
      <sz val="11"/>
      <color rgb="FF000000"/>
      <name val="Ubuntu"/>
      <family val="2"/>
    </font>
    <font>
      <sz val="11"/>
      <color rgb="FF000000"/>
      <name val="Ubuntu"/>
      <family val="2"/>
    </font>
    <font>
      <b/>
      <sz val="11"/>
      <color rgb="FF262626"/>
      <name val="Ubuntu"/>
      <family val="2"/>
    </font>
    <font>
      <sz val="10"/>
      <name val="Arial"/>
      <family val="2"/>
    </font>
    <font>
      <b/>
      <sz val="11"/>
      <color indexed="8"/>
      <name val="Ubuntu"/>
      <family val="2"/>
    </font>
    <font>
      <sz val="11"/>
      <color theme="1"/>
      <name val="Aptos Narrow"/>
      <family val="2"/>
      <scheme val="minor"/>
    </font>
    <font>
      <sz val="11"/>
      <color theme="1"/>
      <name val="Ubuntu"/>
      <family val="2"/>
    </font>
    <font>
      <b/>
      <sz val="12"/>
      <color theme="1"/>
      <name val="Ubuntu"/>
      <family val="2"/>
    </font>
    <font>
      <b/>
      <sz val="12"/>
      <color rgb="FF000000"/>
      <name val="Ubuntu"/>
      <family val="2"/>
    </font>
    <font>
      <sz val="11"/>
      <color rgb="FF00204A"/>
      <name val="Ubuntu"/>
      <family val="2"/>
    </font>
    <font>
      <sz val="10"/>
      <color theme="1"/>
      <name val="Ubuntu"/>
      <family val="2"/>
    </font>
    <font>
      <b/>
      <sz val="14"/>
      <color rgb="FF000000"/>
      <name val="Ubuntu"/>
      <family val="2"/>
    </font>
    <font>
      <b/>
      <sz val="14"/>
      <color theme="1"/>
      <name val="Ubuntu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AF2D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/>
    <xf numFmtId="0" fontId="6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49" fontId="7" fillId="2" borderId="3" xfId="1" applyNumberFormat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9" fillId="0" borderId="3" xfId="0" applyFont="1" applyBorder="1" applyAlignment="1">
      <alignment wrapText="1"/>
    </xf>
    <xf numFmtId="0" fontId="3" fillId="2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 wrapText="1"/>
    </xf>
    <xf numFmtId="44" fontId="4" fillId="0" borderId="3" xfId="5" applyFont="1" applyBorder="1" applyAlignment="1">
      <alignment horizontal="right" vertical="center" wrapText="1"/>
    </xf>
    <xf numFmtId="0" fontId="2" fillId="0" borderId="0" xfId="0" applyFont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44" fontId="9" fillId="0" borderId="3" xfId="5" applyFont="1" applyBorder="1" applyAlignment="1">
      <alignment wrapText="1"/>
    </xf>
    <xf numFmtId="44" fontId="10" fillId="8" borderId="5" xfId="5" applyFont="1" applyFill="1" applyBorder="1" applyAlignment="1">
      <alignment wrapText="1"/>
    </xf>
    <xf numFmtId="44" fontId="11" fillId="7" borderId="2" xfId="5" applyFont="1" applyFill="1" applyBorder="1" applyAlignment="1">
      <alignment horizontal="righ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0" fontId="2" fillId="10" borderId="3" xfId="0" applyFont="1" applyFill="1" applyBorder="1" applyAlignment="1">
      <alignment vertical="center" wrapText="1"/>
    </xf>
    <xf numFmtId="0" fontId="2" fillId="10" borderId="3" xfId="0" applyFont="1" applyFill="1" applyBorder="1" applyAlignment="1">
      <alignment wrapText="1"/>
    </xf>
    <xf numFmtId="0" fontId="4" fillId="9" borderId="3" xfId="0" applyFont="1" applyFill="1" applyBorder="1" applyAlignment="1">
      <alignment vertical="center" wrapText="1"/>
    </xf>
    <xf numFmtId="0" fontId="12" fillId="0" borderId="3" xfId="0" applyFont="1" applyBorder="1" applyAlignment="1">
      <alignment wrapText="1"/>
    </xf>
    <xf numFmtId="44" fontId="9" fillId="0" borderId="3" xfId="5" applyFont="1" applyBorder="1" applyAlignment="1">
      <alignment horizontal="center" vertical="center" wrapText="1"/>
    </xf>
    <xf numFmtId="0" fontId="2" fillId="10" borderId="5" xfId="0" applyFont="1" applyFill="1" applyBorder="1" applyAlignment="1">
      <alignment vertical="center" wrapText="1"/>
    </xf>
    <xf numFmtId="44" fontId="10" fillId="10" borderId="6" xfId="0" applyNumberFormat="1" applyFont="1" applyFill="1" applyBorder="1" applyAlignment="1">
      <alignment wrapText="1"/>
    </xf>
    <xf numFmtId="0" fontId="9" fillId="0" borderId="0" xfId="0" applyFont="1" applyAlignment="1">
      <alignment vertical="center" wrapText="1"/>
    </xf>
    <xf numFmtId="44" fontId="10" fillId="10" borderId="3" xfId="0" applyNumberFormat="1" applyFont="1" applyFill="1" applyBorder="1" applyAlignment="1">
      <alignment wrapText="1"/>
    </xf>
    <xf numFmtId="2" fontId="9" fillId="0" borderId="0" xfId="0" applyNumberFormat="1" applyFont="1" applyAlignment="1">
      <alignment wrapText="1"/>
    </xf>
    <xf numFmtId="0" fontId="4" fillId="9" borderId="0" xfId="0" applyFont="1" applyFill="1" applyAlignment="1">
      <alignment vertical="center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horizontal="left" vertical="center" wrapText="1"/>
    </xf>
    <xf numFmtId="0" fontId="11" fillId="7" borderId="1" xfId="0" applyFont="1" applyFill="1" applyBorder="1" applyAlignment="1">
      <alignment horizontal="left" vertical="center" wrapText="1"/>
    </xf>
    <xf numFmtId="44" fontId="14" fillId="7" borderId="2" xfId="5" applyFont="1" applyFill="1" applyBorder="1" applyAlignment="1">
      <alignment horizontal="right" vertical="center" wrapText="1"/>
    </xf>
    <xf numFmtId="44" fontId="15" fillId="10" borderId="6" xfId="0" applyNumberFormat="1" applyFont="1" applyFill="1" applyBorder="1" applyAlignment="1">
      <alignment wrapText="1"/>
    </xf>
    <xf numFmtId="44" fontId="15" fillId="10" borderId="3" xfId="0" applyNumberFormat="1" applyFont="1" applyFill="1" applyBorder="1" applyAlignment="1">
      <alignment wrapText="1"/>
    </xf>
    <xf numFmtId="0" fontId="3" fillId="6" borderId="1" xfId="0" applyFont="1" applyFill="1" applyBorder="1" applyAlignment="1">
      <alignment horizontal="left" vertical="center" wrapText="1"/>
    </xf>
    <xf numFmtId="44" fontId="10" fillId="10" borderId="4" xfId="0" applyNumberFormat="1" applyFont="1" applyFill="1" applyBorder="1" applyAlignment="1">
      <alignment wrapText="1"/>
    </xf>
    <xf numFmtId="0" fontId="3" fillId="0" borderId="3" xfId="0" applyFont="1" applyBorder="1" applyAlignment="1">
      <alignment horizontal="right" vertical="center" wrapText="1"/>
    </xf>
    <xf numFmtId="44" fontId="3" fillId="0" borderId="3" xfId="5" applyFont="1" applyBorder="1" applyAlignment="1">
      <alignment horizontal="right" vertical="center" wrapText="1"/>
    </xf>
    <xf numFmtId="44" fontId="2" fillId="0" borderId="3" xfId="5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wrapText="1"/>
    </xf>
    <xf numFmtId="44" fontId="2" fillId="0" borderId="3" xfId="5" applyFont="1" applyBorder="1" applyAlignment="1">
      <alignment wrapText="1"/>
    </xf>
    <xf numFmtId="0" fontId="9" fillId="0" borderId="3" xfId="0" applyFont="1" applyBorder="1" applyAlignment="1" applyProtection="1">
      <alignment wrapText="1"/>
      <protection locked="0"/>
    </xf>
    <xf numFmtId="0" fontId="3" fillId="2" borderId="3" xfId="0" applyFont="1" applyFill="1" applyBorder="1" applyAlignment="1">
      <alignment horizontal="center" vertical="center" wrapText="1"/>
    </xf>
  </cellXfs>
  <cellStyles count="6">
    <cellStyle name="Moneda" xfId="5" builtinId="4"/>
    <cellStyle name="Normal" xfId="0" builtinId="0"/>
    <cellStyle name="Normal 2" xfId="2" xr:uid="{C9907C73-D5DB-4D35-B06D-BE34FFA5F2AB}"/>
    <cellStyle name="Normal 5" xfId="3" xr:uid="{9B46A3F4-669E-4A9F-8AA4-9FF1CA477958}"/>
    <cellStyle name="Normal_Hoja1" xfId="1" xr:uid="{24B89439-A6BC-46C5-B75A-85A7D3008422}"/>
    <cellStyle name="Porcentaje 2" xfId="4" xr:uid="{D9724969-F770-4140-9212-4B485F60C2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45C61-8556-4DB1-8416-7AEAFB4511BD}">
  <dimension ref="A1:R44"/>
  <sheetViews>
    <sheetView tabSelected="1" zoomScale="70" zoomScaleNormal="70" workbookViewId="0">
      <selection activeCell="N3" sqref="N3"/>
    </sheetView>
  </sheetViews>
  <sheetFormatPr baseColWidth="10" defaultColWidth="11.19921875" defaultRowHeight="15.75" x14ac:dyDescent="0.25"/>
  <cols>
    <col min="1" max="1" width="14.09765625" style="19" customWidth="1"/>
    <col min="2" max="2" width="14.296875" style="19" customWidth="1"/>
    <col min="3" max="3" width="19.59765625" style="19" customWidth="1"/>
    <col min="4" max="4" width="13.5" style="19" customWidth="1"/>
    <col min="5" max="5" width="29.69921875" style="19" customWidth="1"/>
    <col min="6" max="7" width="12.69921875" style="19" customWidth="1"/>
    <col min="8" max="16" width="11.19921875" style="19"/>
    <col min="17" max="18" width="13.09765625" style="19" customWidth="1"/>
    <col min="19" max="19" width="13.19921875" style="19" customWidth="1"/>
    <col min="20" max="16384" width="11.19921875" style="19"/>
  </cols>
  <sheetData>
    <row r="1" spans="1:18" ht="52.5" customHeight="1" x14ac:dyDescent="0.25">
      <c r="A1" s="45" t="s">
        <v>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27"/>
      <c r="P1" s="27"/>
    </row>
    <row r="2" spans="1:18" ht="66" x14ac:dyDescent="0.3">
      <c r="A2" s="2" t="s">
        <v>2</v>
      </c>
      <c r="B2" s="2" t="s">
        <v>3</v>
      </c>
      <c r="C2" s="2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6" t="s">
        <v>0</v>
      </c>
      <c r="J2" s="6" t="s">
        <v>10</v>
      </c>
      <c r="K2" s="7" t="s">
        <v>11</v>
      </c>
      <c r="L2" s="7" t="s">
        <v>12</v>
      </c>
      <c r="M2" s="8" t="s">
        <v>13</v>
      </c>
      <c r="N2" s="20" t="s">
        <v>14</v>
      </c>
      <c r="O2" s="20" t="s">
        <v>15</v>
      </c>
      <c r="P2" s="21" t="s">
        <v>16</v>
      </c>
      <c r="Q2" s="21" t="s">
        <v>17</v>
      </c>
      <c r="R2" s="21" t="s">
        <v>18</v>
      </c>
    </row>
    <row r="3" spans="1:18" ht="63" x14ac:dyDescent="0.25">
      <c r="A3" s="22" t="s">
        <v>19</v>
      </c>
      <c r="B3" s="23" t="s">
        <v>20</v>
      </c>
      <c r="C3" s="4" t="s">
        <v>21</v>
      </c>
      <c r="D3" s="9" t="s">
        <v>22</v>
      </c>
      <c r="E3" s="9" t="s">
        <v>23</v>
      </c>
      <c r="F3" s="10">
        <v>10</v>
      </c>
      <c r="G3" s="39">
        <f>F3*3</f>
        <v>30</v>
      </c>
      <c r="H3" s="40">
        <v>750</v>
      </c>
      <c r="I3" s="10">
        <v>10</v>
      </c>
      <c r="J3" s="11">
        <v>825</v>
      </c>
      <c r="K3" s="11">
        <f>H3*G3</f>
        <v>22500</v>
      </c>
      <c r="L3" s="11">
        <f>G3*J3</f>
        <v>24750</v>
      </c>
      <c r="M3" s="9" t="s">
        <v>24</v>
      </c>
      <c r="N3" s="41"/>
      <c r="O3" s="24">
        <f t="shared" ref="O3" si="0">(N3+((N3*I3)/100))</f>
        <v>0</v>
      </c>
      <c r="P3" s="24">
        <f t="shared" ref="P3" si="1">N3*G3</f>
        <v>0</v>
      </c>
      <c r="Q3" s="24">
        <f t="shared" ref="Q3" si="2">(N3+((N3*I3)/100))*G3</f>
        <v>0</v>
      </c>
      <c r="R3" s="44"/>
    </row>
    <row r="4" spans="1:18" ht="47.25" x14ac:dyDescent="0.25">
      <c r="A4" s="22" t="s">
        <v>19</v>
      </c>
      <c r="B4" s="23" t="s">
        <v>20</v>
      </c>
      <c r="C4" s="4" t="s">
        <v>25</v>
      </c>
      <c r="D4" s="9" t="s">
        <v>26</v>
      </c>
      <c r="E4" s="9" t="s">
        <v>25</v>
      </c>
      <c r="F4" s="10">
        <v>2</v>
      </c>
      <c r="G4" s="39">
        <f t="shared" ref="G4:G22" si="3">F4*3</f>
        <v>6</v>
      </c>
      <c r="H4" s="40">
        <v>857</v>
      </c>
      <c r="I4" s="10">
        <v>10</v>
      </c>
      <c r="J4" s="11">
        <v>942.7</v>
      </c>
      <c r="K4" s="11">
        <f t="shared" ref="K4:K22" si="4">H4*G4</f>
        <v>5142</v>
      </c>
      <c r="L4" s="11">
        <f t="shared" ref="L4:L22" si="5">G4*J4</f>
        <v>5656.2000000000007</v>
      </c>
      <c r="M4" s="9" t="s">
        <v>24</v>
      </c>
      <c r="N4" s="41"/>
      <c r="O4" s="24">
        <f t="shared" ref="O4:O22" si="6">(N4+((N4*I4)/100))</f>
        <v>0</v>
      </c>
      <c r="P4" s="24">
        <f t="shared" ref="P4:P22" si="7">N4*G4</f>
        <v>0</v>
      </c>
      <c r="Q4" s="24">
        <f t="shared" ref="Q4:Q22" si="8">(N4+((N4*I4)/100))*G4</f>
        <v>0</v>
      </c>
      <c r="R4" s="44"/>
    </row>
    <row r="5" spans="1:18" ht="31.5" x14ac:dyDescent="0.25">
      <c r="A5" s="22" t="s">
        <v>19</v>
      </c>
      <c r="B5" s="23" t="s">
        <v>20</v>
      </c>
      <c r="C5" s="4" t="s">
        <v>27</v>
      </c>
      <c r="D5" s="9" t="s">
        <v>28</v>
      </c>
      <c r="E5" s="9" t="s">
        <v>27</v>
      </c>
      <c r="F5" s="10">
        <v>2</v>
      </c>
      <c r="G5" s="39">
        <f t="shared" si="3"/>
        <v>6</v>
      </c>
      <c r="H5" s="40">
        <v>857</v>
      </c>
      <c r="I5" s="10">
        <v>10</v>
      </c>
      <c r="J5" s="11">
        <v>942.7</v>
      </c>
      <c r="K5" s="11">
        <f t="shared" si="4"/>
        <v>5142</v>
      </c>
      <c r="L5" s="11">
        <f t="shared" si="5"/>
        <v>5656.2000000000007</v>
      </c>
      <c r="M5" s="9" t="s">
        <v>24</v>
      </c>
      <c r="N5" s="41"/>
      <c r="O5" s="24">
        <f t="shared" si="6"/>
        <v>0</v>
      </c>
      <c r="P5" s="24">
        <f t="shared" si="7"/>
        <v>0</v>
      </c>
      <c r="Q5" s="24">
        <f t="shared" si="8"/>
        <v>0</v>
      </c>
      <c r="R5" s="44"/>
    </row>
    <row r="6" spans="1:18" ht="47.25" x14ac:dyDescent="0.25">
      <c r="A6" s="22" t="s">
        <v>19</v>
      </c>
      <c r="B6" s="23" t="s">
        <v>20</v>
      </c>
      <c r="C6" s="4" t="s">
        <v>29</v>
      </c>
      <c r="D6" s="9" t="s">
        <v>30</v>
      </c>
      <c r="E6" s="9" t="s">
        <v>31</v>
      </c>
      <c r="F6" s="10">
        <v>2</v>
      </c>
      <c r="G6" s="39">
        <f t="shared" si="3"/>
        <v>6</v>
      </c>
      <c r="H6" s="40">
        <v>1785</v>
      </c>
      <c r="I6" s="10">
        <v>10</v>
      </c>
      <c r="J6" s="11">
        <v>1963.5</v>
      </c>
      <c r="K6" s="11">
        <f t="shared" si="4"/>
        <v>10710</v>
      </c>
      <c r="L6" s="11">
        <f t="shared" si="5"/>
        <v>11781</v>
      </c>
      <c r="M6" s="9" t="s">
        <v>24</v>
      </c>
      <c r="N6" s="41"/>
      <c r="O6" s="24">
        <f t="shared" si="6"/>
        <v>0</v>
      </c>
      <c r="P6" s="24">
        <f t="shared" si="7"/>
        <v>0</v>
      </c>
      <c r="Q6" s="24">
        <f t="shared" si="8"/>
        <v>0</v>
      </c>
      <c r="R6" s="44"/>
    </row>
    <row r="7" spans="1:18" ht="31.5" x14ac:dyDescent="0.25">
      <c r="A7" s="22" t="s">
        <v>19</v>
      </c>
      <c r="B7" s="23" t="s">
        <v>20</v>
      </c>
      <c r="C7" s="4" t="s">
        <v>32</v>
      </c>
      <c r="D7" s="9" t="s">
        <v>33</v>
      </c>
      <c r="E7" s="9" t="s">
        <v>32</v>
      </c>
      <c r="F7" s="10">
        <v>2</v>
      </c>
      <c r="G7" s="39">
        <f t="shared" si="3"/>
        <v>6</v>
      </c>
      <c r="H7" s="40">
        <v>1785</v>
      </c>
      <c r="I7" s="10">
        <v>10</v>
      </c>
      <c r="J7" s="11">
        <v>1963.5</v>
      </c>
      <c r="K7" s="11">
        <f t="shared" si="4"/>
        <v>10710</v>
      </c>
      <c r="L7" s="11">
        <f t="shared" si="5"/>
        <v>11781</v>
      </c>
      <c r="M7" s="9" t="s">
        <v>24</v>
      </c>
      <c r="N7" s="41"/>
      <c r="O7" s="24">
        <f t="shared" si="6"/>
        <v>0</v>
      </c>
      <c r="P7" s="24">
        <f t="shared" si="7"/>
        <v>0</v>
      </c>
      <c r="Q7" s="24">
        <f t="shared" si="8"/>
        <v>0</v>
      </c>
      <c r="R7" s="44"/>
    </row>
    <row r="8" spans="1:18" ht="31.5" x14ac:dyDescent="0.25">
      <c r="A8" s="22" t="s">
        <v>19</v>
      </c>
      <c r="B8" s="23" t="s">
        <v>20</v>
      </c>
      <c r="C8" s="4" t="s">
        <v>34</v>
      </c>
      <c r="D8" s="9" t="s">
        <v>35</v>
      </c>
      <c r="E8" s="9" t="s">
        <v>34</v>
      </c>
      <c r="F8" s="10">
        <v>2</v>
      </c>
      <c r="G8" s="39">
        <f t="shared" si="3"/>
        <v>6</v>
      </c>
      <c r="H8" s="40">
        <v>1017</v>
      </c>
      <c r="I8" s="10">
        <v>10</v>
      </c>
      <c r="J8" s="11">
        <v>1118.7</v>
      </c>
      <c r="K8" s="11">
        <f t="shared" si="4"/>
        <v>6102</v>
      </c>
      <c r="L8" s="11">
        <f t="shared" si="5"/>
        <v>6712.2000000000007</v>
      </c>
      <c r="M8" s="9" t="s">
        <v>24</v>
      </c>
      <c r="N8" s="41"/>
      <c r="O8" s="24">
        <f t="shared" si="6"/>
        <v>0</v>
      </c>
      <c r="P8" s="24">
        <f t="shared" si="7"/>
        <v>0</v>
      </c>
      <c r="Q8" s="24">
        <f t="shared" si="8"/>
        <v>0</v>
      </c>
      <c r="R8" s="44"/>
    </row>
    <row r="9" spans="1:18" ht="31.5" x14ac:dyDescent="0.25">
      <c r="A9" s="22" t="s">
        <v>19</v>
      </c>
      <c r="B9" s="23" t="s">
        <v>20</v>
      </c>
      <c r="C9" s="4" t="s">
        <v>36</v>
      </c>
      <c r="D9" s="9" t="s">
        <v>37</v>
      </c>
      <c r="E9" s="9" t="s">
        <v>36</v>
      </c>
      <c r="F9" s="10">
        <v>2</v>
      </c>
      <c r="G9" s="39">
        <f t="shared" si="3"/>
        <v>6</v>
      </c>
      <c r="H9" s="40">
        <v>437</v>
      </c>
      <c r="I9" s="10">
        <v>10</v>
      </c>
      <c r="J9" s="11">
        <v>480.7</v>
      </c>
      <c r="K9" s="11">
        <f t="shared" si="4"/>
        <v>2622</v>
      </c>
      <c r="L9" s="11">
        <f t="shared" si="5"/>
        <v>2884.2</v>
      </c>
      <c r="M9" s="9" t="s">
        <v>24</v>
      </c>
      <c r="N9" s="41"/>
      <c r="O9" s="24">
        <f t="shared" si="6"/>
        <v>0</v>
      </c>
      <c r="P9" s="24">
        <f t="shared" si="7"/>
        <v>0</v>
      </c>
      <c r="Q9" s="24">
        <f t="shared" si="8"/>
        <v>0</v>
      </c>
      <c r="R9" s="44"/>
    </row>
    <row r="10" spans="1:18" ht="31.5" x14ac:dyDescent="0.25">
      <c r="A10" s="22" t="s">
        <v>19</v>
      </c>
      <c r="B10" s="23" t="s">
        <v>20</v>
      </c>
      <c r="C10" s="4" t="s">
        <v>38</v>
      </c>
      <c r="D10" s="9" t="s">
        <v>39</v>
      </c>
      <c r="E10" s="9" t="s">
        <v>38</v>
      </c>
      <c r="F10" s="10">
        <v>2</v>
      </c>
      <c r="G10" s="39">
        <f t="shared" si="3"/>
        <v>6</v>
      </c>
      <c r="H10" s="40">
        <v>86</v>
      </c>
      <c r="I10" s="10">
        <v>10</v>
      </c>
      <c r="J10" s="11">
        <v>94.6</v>
      </c>
      <c r="K10" s="11">
        <f t="shared" si="4"/>
        <v>516</v>
      </c>
      <c r="L10" s="11">
        <f>G10*J10</f>
        <v>567.59999999999991</v>
      </c>
      <c r="M10" s="9" t="s">
        <v>24</v>
      </c>
      <c r="N10" s="41"/>
      <c r="O10" s="24">
        <f t="shared" si="6"/>
        <v>0</v>
      </c>
      <c r="P10" s="24">
        <f t="shared" si="7"/>
        <v>0</v>
      </c>
      <c r="Q10" s="24">
        <f t="shared" si="8"/>
        <v>0</v>
      </c>
      <c r="R10" s="44"/>
    </row>
    <row r="11" spans="1:18" ht="31.5" x14ac:dyDescent="0.25">
      <c r="A11" s="22" t="s">
        <v>19</v>
      </c>
      <c r="B11" s="23" t="s">
        <v>20</v>
      </c>
      <c r="C11" s="4" t="s">
        <v>40</v>
      </c>
      <c r="D11" s="9" t="s">
        <v>41</v>
      </c>
      <c r="E11" s="9" t="s">
        <v>42</v>
      </c>
      <c r="F11" s="10">
        <v>2</v>
      </c>
      <c r="G11" s="39">
        <f t="shared" si="3"/>
        <v>6</v>
      </c>
      <c r="H11" s="40">
        <v>92</v>
      </c>
      <c r="I11" s="10">
        <v>10</v>
      </c>
      <c r="J11" s="11">
        <v>101.2</v>
      </c>
      <c r="K11" s="11">
        <f t="shared" si="4"/>
        <v>552</v>
      </c>
      <c r="L11" s="11">
        <f t="shared" si="5"/>
        <v>607.20000000000005</v>
      </c>
      <c r="M11" s="9" t="s">
        <v>24</v>
      </c>
      <c r="N11" s="41"/>
      <c r="O11" s="24">
        <f t="shared" si="6"/>
        <v>0</v>
      </c>
      <c r="P11" s="24">
        <f t="shared" si="7"/>
        <v>0</v>
      </c>
      <c r="Q11" s="24">
        <f t="shared" si="8"/>
        <v>0</v>
      </c>
      <c r="R11" s="44"/>
    </row>
    <row r="12" spans="1:18" ht="31.5" x14ac:dyDescent="0.25">
      <c r="A12" s="22" t="s">
        <v>19</v>
      </c>
      <c r="B12" s="23" t="s">
        <v>20</v>
      </c>
      <c r="C12" s="4" t="s">
        <v>43</v>
      </c>
      <c r="D12" s="9" t="s">
        <v>44</v>
      </c>
      <c r="E12" s="9" t="s">
        <v>45</v>
      </c>
      <c r="F12" s="10">
        <v>56</v>
      </c>
      <c r="G12" s="39">
        <f t="shared" si="3"/>
        <v>168</v>
      </c>
      <c r="H12" s="40">
        <v>92</v>
      </c>
      <c r="I12" s="10">
        <v>10</v>
      </c>
      <c r="J12" s="11">
        <v>101.2</v>
      </c>
      <c r="K12" s="11">
        <f t="shared" si="4"/>
        <v>15456</v>
      </c>
      <c r="L12" s="11">
        <f t="shared" si="5"/>
        <v>17001.600000000002</v>
      </c>
      <c r="M12" s="9" t="s">
        <v>24</v>
      </c>
      <c r="N12" s="41"/>
      <c r="O12" s="24">
        <f t="shared" si="6"/>
        <v>0</v>
      </c>
      <c r="P12" s="24">
        <f t="shared" si="7"/>
        <v>0</v>
      </c>
      <c r="Q12" s="24">
        <f t="shared" si="8"/>
        <v>0</v>
      </c>
      <c r="R12" s="44"/>
    </row>
    <row r="13" spans="1:18" ht="31.5" x14ac:dyDescent="0.25">
      <c r="A13" s="22" t="s">
        <v>19</v>
      </c>
      <c r="B13" s="23" t="s">
        <v>20</v>
      </c>
      <c r="C13" s="4" t="s">
        <v>46</v>
      </c>
      <c r="D13" s="9" t="s">
        <v>47</v>
      </c>
      <c r="E13" s="9" t="s">
        <v>48</v>
      </c>
      <c r="F13" s="10">
        <v>7</v>
      </c>
      <c r="G13" s="39">
        <f t="shared" si="3"/>
        <v>21</v>
      </c>
      <c r="H13" s="40">
        <v>92</v>
      </c>
      <c r="I13" s="10">
        <v>10</v>
      </c>
      <c r="J13" s="11">
        <v>101.2</v>
      </c>
      <c r="K13" s="11">
        <f t="shared" si="4"/>
        <v>1932</v>
      </c>
      <c r="L13" s="11">
        <f t="shared" si="5"/>
        <v>2125.2000000000003</v>
      </c>
      <c r="M13" s="9" t="s">
        <v>24</v>
      </c>
      <c r="N13" s="41"/>
      <c r="O13" s="24">
        <f t="shared" si="6"/>
        <v>0</v>
      </c>
      <c r="P13" s="24">
        <f t="shared" si="7"/>
        <v>0</v>
      </c>
      <c r="Q13" s="24">
        <f t="shared" si="8"/>
        <v>0</v>
      </c>
      <c r="R13" s="44"/>
    </row>
    <row r="14" spans="1:18" ht="31.5" x14ac:dyDescent="0.25">
      <c r="A14" s="22" t="s">
        <v>19</v>
      </c>
      <c r="B14" s="23" t="s">
        <v>20</v>
      </c>
      <c r="C14" s="4" t="s">
        <v>49</v>
      </c>
      <c r="D14" s="9" t="s">
        <v>50</v>
      </c>
      <c r="E14" s="9" t="s">
        <v>51</v>
      </c>
      <c r="F14" s="10">
        <v>5</v>
      </c>
      <c r="G14" s="39">
        <f t="shared" si="3"/>
        <v>15</v>
      </c>
      <c r="H14" s="40">
        <v>107</v>
      </c>
      <c r="I14" s="10">
        <v>10</v>
      </c>
      <c r="J14" s="11">
        <v>117.7</v>
      </c>
      <c r="K14" s="11">
        <f t="shared" si="4"/>
        <v>1605</v>
      </c>
      <c r="L14" s="11">
        <f t="shared" si="5"/>
        <v>1765.5</v>
      </c>
      <c r="M14" s="9" t="s">
        <v>24</v>
      </c>
      <c r="N14" s="41"/>
      <c r="O14" s="24">
        <f t="shared" si="6"/>
        <v>0</v>
      </c>
      <c r="P14" s="24">
        <f t="shared" si="7"/>
        <v>0</v>
      </c>
      <c r="Q14" s="24">
        <f t="shared" si="8"/>
        <v>0</v>
      </c>
      <c r="R14" s="44"/>
    </row>
    <row r="15" spans="1:18" ht="31.5" x14ac:dyDescent="0.25">
      <c r="A15" s="22" t="s">
        <v>19</v>
      </c>
      <c r="B15" s="23" t="s">
        <v>20</v>
      </c>
      <c r="C15" s="4" t="s">
        <v>52</v>
      </c>
      <c r="D15" s="9" t="s">
        <v>53</v>
      </c>
      <c r="E15" s="9" t="s">
        <v>54</v>
      </c>
      <c r="F15" s="10">
        <v>41</v>
      </c>
      <c r="G15" s="39">
        <f t="shared" si="3"/>
        <v>123</v>
      </c>
      <c r="H15" s="40">
        <v>77</v>
      </c>
      <c r="I15" s="10">
        <v>10</v>
      </c>
      <c r="J15" s="11">
        <v>84.7</v>
      </c>
      <c r="K15" s="11">
        <f t="shared" si="4"/>
        <v>9471</v>
      </c>
      <c r="L15" s="11">
        <f t="shared" si="5"/>
        <v>10418.1</v>
      </c>
      <c r="M15" s="9" t="s">
        <v>24</v>
      </c>
      <c r="N15" s="41"/>
      <c r="O15" s="24">
        <f t="shared" si="6"/>
        <v>0</v>
      </c>
      <c r="P15" s="24">
        <f t="shared" si="7"/>
        <v>0</v>
      </c>
      <c r="Q15" s="24">
        <f t="shared" si="8"/>
        <v>0</v>
      </c>
      <c r="R15" s="44"/>
    </row>
    <row r="16" spans="1:18" ht="31.5" x14ac:dyDescent="0.25">
      <c r="A16" s="22" t="s">
        <v>19</v>
      </c>
      <c r="B16" s="23" t="s">
        <v>20</v>
      </c>
      <c r="C16" s="4" t="s">
        <v>55</v>
      </c>
      <c r="D16" s="9" t="s">
        <v>56</v>
      </c>
      <c r="E16" s="9" t="s">
        <v>57</v>
      </c>
      <c r="F16" s="10">
        <v>2</v>
      </c>
      <c r="G16" s="39">
        <f t="shared" si="3"/>
        <v>6</v>
      </c>
      <c r="H16" s="40">
        <v>92</v>
      </c>
      <c r="I16" s="10">
        <v>10</v>
      </c>
      <c r="J16" s="11">
        <v>101.2</v>
      </c>
      <c r="K16" s="11">
        <f>H16*G16</f>
        <v>552</v>
      </c>
      <c r="L16" s="11">
        <f>G16*J16</f>
        <v>607.20000000000005</v>
      </c>
      <c r="M16" s="9" t="s">
        <v>24</v>
      </c>
      <c r="N16" s="41"/>
      <c r="O16" s="24">
        <f t="shared" si="6"/>
        <v>0</v>
      </c>
      <c r="P16" s="24">
        <f t="shared" si="7"/>
        <v>0</v>
      </c>
      <c r="Q16" s="24">
        <f t="shared" si="8"/>
        <v>0</v>
      </c>
      <c r="R16" s="44"/>
    </row>
    <row r="17" spans="1:18" ht="31.5" x14ac:dyDescent="0.25">
      <c r="A17" s="22" t="s">
        <v>19</v>
      </c>
      <c r="B17" s="23" t="s">
        <v>20</v>
      </c>
      <c r="C17" s="4" t="s">
        <v>58</v>
      </c>
      <c r="D17" s="9" t="s">
        <v>59</v>
      </c>
      <c r="E17" s="9" t="s">
        <v>60</v>
      </c>
      <c r="F17" s="10">
        <v>2</v>
      </c>
      <c r="G17" s="39">
        <f t="shared" si="3"/>
        <v>6</v>
      </c>
      <c r="H17" s="40">
        <v>171</v>
      </c>
      <c r="I17" s="10">
        <v>10</v>
      </c>
      <c r="J17" s="11">
        <v>188.1</v>
      </c>
      <c r="K17" s="11">
        <f t="shared" si="4"/>
        <v>1026</v>
      </c>
      <c r="L17" s="11">
        <f t="shared" si="5"/>
        <v>1128.5999999999999</v>
      </c>
      <c r="M17" s="9" t="s">
        <v>24</v>
      </c>
      <c r="N17" s="41"/>
      <c r="O17" s="24">
        <f t="shared" si="6"/>
        <v>0</v>
      </c>
      <c r="P17" s="24">
        <f t="shared" si="7"/>
        <v>0</v>
      </c>
      <c r="Q17" s="24">
        <f t="shared" si="8"/>
        <v>0</v>
      </c>
      <c r="R17" s="44"/>
    </row>
    <row r="18" spans="1:18" ht="31.5" x14ac:dyDescent="0.25">
      <c r="A18" s="22" t="s">
        <v>19</v>
      </c>
      <c r="B18" s="23" t="s">
        <v>20</v>
      </c>
      <c r="C18" s="4" t="s">
        <v>61</v>
      </c>
      <c r="D18" s="9" t="s">
        <v>62</v>
      </c>
      <c r="E18" s="9" t="s">
        <v>63</v>
      </c>
      <c r="F18" s="10">
        <v>7</v>
      </c>
      <c r="G18" s="39">
        <f t="shared" si="3"/>
        <v>21</v>
      </c>
      <c r="H18" s="40">
        <v>107</v>
      </c>
      <c r="I18" s="10">
        <v>10</v>
      </c>
      <c r="J18" s="11">
        <v>117.7</v>
      </c>
      <c r="K18" s="11">
        <f t="shared" si="4"/>
        <v>2247</v>
      </c>
      <c r="L18" s="11">
        <f t="shared" si="5"/>
        <v>2471.7000000000003</v>
      </c>
      <c r="M18" s="9" t="s">
        <v>24</v>
      </c>
      <c r="N18" s="41"/>
      <c r="O18" s="24">
        <f t="shared" si="6"/>
        <v>0</v>
      </c>
      <c r="P18" s="24">
        <f t="shared" si="7"/>
        <v>0</v>
      </c>
      <c r="Q18" s="24">
        <f t="shared" si="8"/>
        <v>0</v>
      </c>
      <c r="R18" s="44"/>
    </row>
    <row r="19" spans="1:18" ht="31.5" x14ac:dyDescent="0.25">
      <c r="A19" s="22" t="s">
        <v>19</v>
      </c>
      <c r="B19" s="23" t="s">
        <v>20</v>
      </c>
      <c r="C19" s="4" t="s">
        <v>64</v>
      </c>
      <c r="D19" s="9" t="s">
        <v>65</v>
      </c>
      <c r="E19" s="9" t="s">
        <v>66</v>
      </c>
      <c r="F19" s="10">
        <v>3</v>
      </c>
      <c r="G19" s="39">
        <f t="shared" si="3"/>
        <v>9</v>
      </c>
      <c r="H19" s="40">
        <v>107</v>
      </c>
      <c r="I19" s="10">
        <v>10</v>
      </c>
      <c r="J19" s="11">
        <v>117.7</v>
      </c>
      <c r="K19" s="11">
        <f t="shared" si="4"/>
        <v>963</v>
      </c>
      <c r="L19" s="11">
        <f t="shared" si="5"/>
        <v>1059.3</v>
      </c>
      <c r="M19" s="9" t="s">
        <v>24</v>
      </c>
      <c r="N19" s="41"/>
      <c r="O19" s="24">
        <f t="shared" si="6"/>
        <v>0</v>
      </c>
      <c r="P19" s="24">
        <f t="shared" si="7"/>
        <v>0</v>
      </c>
      <c r="Q19" s="24">
        <f t="shared" si="8"/>
        <v>0</v>
      </c>
      <c r="R19" s="44"/>
    </row>
    <row r="20" spans="1:18" ht="31.5" x14ac:dyDescent="0.25">
      <c r="A20" s="22" t="s">
        <v>19</v>
      </c>
      <c r="B20" s="23" t="s">
        <v>20</v>
      </c>
      <c r="C20" s="4" t="s">
        <v>67</v>
      </c>
      <c r="D20" s="9" t="s">
        <v>68</v>
      </c>
      <c r="E20" s="9" t="s">
        <v>67</v>
      </c>
      <c r="F20" s="10">
        <v>2</v>
      </c>
      <c r="G20" s="39">
        <f t="shared" si="3"/>
        <v>6</v>
      </c>
      <c r="H20" s="40">
        <v>89</v>
      </c>
      <c r="I20" s="10">
        <v>10</v>
      </c>
      <c r="J20" s="11">
        <v>97.9</v>
      </c>
      <c r="K20" s="11">
        <f t="shared" si="4"/>
        <v>534</v>
      </c>
      <c r="L20" s="11">
        <f t="shared" si="5"/>
        <v>587.40000000000009</v>
      </c>
      <c r="M20" s="9" t="s">
        <v>24</v>
      </c>
      <c r="N20" s="41"/>
      <c r="O20" s="24">
        <f t="shared" si="6"/>
        <v>0</v>
      </c>
      <c r="P20" s="24">
        <f t="shared" si="7"/>
        <v>0</v>
      </c>
      <c r="Q20" s="24">
        <f t="shared" si="8"/>
        <v>0</v>
      </c>
      <c r="R20" s="44"/>
    </row>
    <row r="21" spans="1:18" ht="31.5" x14ac:dyDescent="0.25">
      <c r="A21" s="22" t="s">
        <v>19</v>
      </c>
      <c r="B21" s="23" t="s">
        <v>20</v>
      </c>
      <c r="C21" s="4" t="s">
        <v>69</v>
      </c>
      <c r="D21" s="9" t="s">
        <v>70</v>
      </c>
      <c r="E21" s="9" t="s">
        <v>69</v>
      </c>
      <c r="F21" s="10">
        <v>2</v>
      </c>
      <c r="G21" s="39">
        <f t="shared" si="3"/>
        <v>6</v>
      </c>
      <c r="H21" s="40">
        <v>112</v>
      </c>
      <c r="I21" s="10">
        <v>10</v>
      </c>
      <c r="J21" s="11">
        <v>123.2</v>
      </c>
      <c r="K21" s="11">
        <f>H21*G21</f>
        <v>672</v>
      </c>
      <c r="L21" s="11">
        <f t="shared" si="5"/>
        <v>739.2</v>
      </c>
      <c r="M21" s="9" t="s">
        <v>24</v>
      </c>
      <c r="N21" s="41"/>
      <c r="O21" s="24">
        <f t="shared" si="6"/>
        <v>0</v>
      </c>
      <c r="P21" s="24">
        <f t="shared" si="7"/>
        <v>0</v>
      </c>
      <c r="Q21" s="24">
        <f t="shared" si="8"/>
        <v>0</v>
      </c>
      <c r="R21" s="44"/>
    </row>
    <row r="22" spans="1:18" ht="31.5" x14ac:dyDescent="0.25">
      <c r="A22" s="22" t="s">
        <v>19</v>
      </c>
      <c r="B22" s="23" t="s">
        <v>20</v>
      </c>
      <c r="C22" s="4" t="s">
        <v>71</v>
      </c>
      <c r="D22" s="9" t="s">
        <v>72</v>
      </c>
      <c r="E22" s="9" t="s">
        <v>71</v>
      </c>
      <c r="F22" s="10">
        <v>38</v>
      </c>
      <c r="G22" s="39">
        <f t="shared" si="3"/>
        <v>114</v>
      </c>
      <c r="H22" s="40">
        <v>35</v>
      </c>
      <c r="I22" s="10">
        <v>21</v>
      </c>
      <c r="J22" s="11">
        <v>42.35</v>
      </c>
      <c r="K22" s="11">
        <f t="shared" si="4"/>
        <v>3990</v>
      </c>
      <c r="L22" s="11">
        <f t="shared" si="5"/>
        <v>4827.9000000000005</v>
      </c>
      <c r="M22" s="9" t="s">
        <v>24</v>
      </c>
      <c r="N22" s="41"/>
      <c r="O22" s="24">
        <f t="shared" si="6"/>
        <v>0</v>
      </c>
      <c r="P22" s="24">
        <f t="shared" si="7"/>
        <v>0</v>
      </c>
      <c r="Q22" s="24">
        <f t="shared" si="8"/>
        <v>0</v>
      </c>
      <c r="R22" s="44"/>
    </row>
    <row r="23" spans="1:18" ht="69" customHeight="1" thickBot="1" x14ac:dyDescent="0.35">
      <c r="A23" s="30"/>
      <c r="B23" s="31"/>
      <c r="J23" s="37" t="s">
        <v>73</v>
      </c>
      <c r="K23" s="16">
        <f>SUM(K3:K22)</f>
        <v>102444</v>
      </c>
      <c r="L23" s="16">
        <f>SUM(L3:L22)</f>
        <v>113127.3</v>
      </c>
      <c r="O23" s="20" t="s">
        <v>16</v>
      </c>
      <c r="P23" s="38">
        <f>SUM(P3:P22)</f>
        <v>0</v>
      </c>
    </row>
    <row r="24" spans="1:18" ht="78" customHeight="1" x14ac:dyDescent="0.3">
      <c r="A24" s="30"/>
      <c r="B24" s="31"/>
      <c r="N24" s="27"/>
      <c r="O24" s="27"/>
      <c r="P24" s="20" t="s">
        <v>17</v>
      </c>
      <c r="Q24" s="28">
        <f>SUM(Q3:Q22)</f>
        <v>0</v>
      </c>
    </row>
    <row r="25" spans="1:18" ht="16.5" x14ac:dyDescent="0.25">
      <c r="D25" s="12"/>
    </row>
    <row r="26" spans="1:18" ht="16.5" x14ac:dyDescent="0.25">
      <c r="D26" s="12"/>
    </row>
    <row r="27" spans="1:18" ht="16.5" x14ac:dyDescent="0.25">
      <c r="D27" s="12"/>
    </row>
    <row r="28" spans="1:18" ht="16.5" x14ac:dyDescent="0.25">
      <c r="D28" s="12"/>
    </row>
    <row r="29" spans="1:18" ht="16.5" x14ac:dyDescent="0.25">
      <c r="D29" s="12"/>
    </row>
    <row r="30" spans="1:18" ht="16.5" x14ac:dyDescent="0.25">
      <c r="D30" s="12"/>
    </row>
    <row r="31" spans="1:18" ht="16.5" x14ac:dyDescent="0.25">
      <c r="D31" s="12"/>
    </row>
    <row r="32" spans="1:18" ht="16.5" x14ac:dyDescent="0.25">
      <c r="D32" s="12"/>
    </row>
    <row r="33" spans="4:4" ht="16.5" x14ac:dyDescent="0.25">
      <c r="D33" s="12"/>
    </row>
    <row r="34" spans="4:4" ht="16.5" x14ac:dyDescent="0.25">
      <c r="D34" s="12"/>
    </row>
    <row r="35" spans="4:4" ht="16.5" x14ac:dyDescent="0.25">
      <c r="D35" s="12"/>
    </row>
    <row r="36" spans="4:4" ht="16.5" x14ac:dyDescent="0.25">
      <c r="D36" s="12"/>
    </row>
    <row r="37" spans="4:4" ht="16.5" x14ac:dyDescent="0.25">
      <c r="D37" s="12"/>
    </row>
    <row r="38" spans="4:4" ht="16.5" x14ac:dyDescent="0.25">
      <c r="D38" s="12"/>
    </row>
    <row r="39" spans="4:4" ht="16.5" x14ac:dyDescent="0.25">
      <c r="D39" s="12"/>
    </row>
    <row r="40" spans="4:4" ht="16.5" x14ac:dyDescent="0.25">
      <c r="D40" s="12"/>
    </row>
    <row r="41" spans="4:4" ht="16.5" x14ac:dyDescent="0.25">
      <c r="D41" s="12"/>
    </row>
    <row r="42" spans="4:4" ht="16.5" x14ac:dyDescent="0.25">
      <c r="D42" s="12"/>
    </row>
    <row r="43" spans="4:4" ht="16.5" x14ac:dyDescent="0.25">
      <c r="D43" s="12"/>
    </row>
    <row r="44" spans="4:4" ht="16.5" x14ac:dyDescent="0.25">
      <c r="D44" s="13"/>
    </row>
  </sheetData>
  <sheetProtection algorithmName="SHA-512" hashValue="ltBxFtHxtOJqGmGJZQJPOVLfIaJodfCGbZxUfgvdpUeetNPugnpQDPysRJliwL/tXvnRI3TZnEPHHeg6/aI8JQ==" saltValue="O+P4ROFZTLqHvlP74jy5vw==" spinCount="100000" sheet="1" selectLockedCells="1"/>
  <mergeCells count="1">
    <mergeCell ref="A1:N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65F05-C276-4D33-9084-B9DF231E2DBF}">
  <dimension ref="A1:S44"/>
  <sheetViews>
    <sheetView zoomScale="70" zoomScaleNormal="70" workbookViewId="0">
      <selection activeCell="R3" sqref="R3"/>
    </sheetView>
  </sheetViews>
  <sheetFormatPr baseColWidth="10" defaultColWidth="11.19921875" defaultRowHeight="15.75" x14ac:dyDescent="0.25"/>
  <cols>
    <col min="1" max="2" width="11.19921875" style="19"/>
    <col min="3" max="3" width="19.09765625" style="19" customWidth="1"/>
    <col min="4" max="4" width="13.296875" style="19" customWidth="1"/>
    <col min="5" max="5" width="22.5" style="19" customWidth="1"/>
    <col min="6" max="16" width="11.19921875" style="19"/>
    <col min="17" max="18" width="13.09765625" style="19" customWidth="1"/>
    <col min="19" max="19" width="13.19921875" style="19" customWidth="1"/>
    <col min="20" max="16384" width="11.19921875" style="19"/>
  </cols>
  <sheetData>
    <row r="1" spans="1:19" ht="54.75" customHeight="1" x14ac:dyDescent="0.25">
      <c r="A1" s="45" t="s">
        <v>74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8"/>
      <c r="P1" s="18"/>
      <c r="Q1" s="4"/>
      <c r="R1" s="4"/>
      <c r="S1" s="4"/>
    </row>
    <row r="2" spans="1:19" ht="66" x14ac:dyDescent="0.3">
      <c r="A2" s="2" t="s">
        <v>2</v>
      </c>
      <c r="B2" s="2" t="s">
        <v>3</v>
      </c>
      <c r="C2" s="2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6" t="s">
        <v>0</v>
      </c>
      <c r="J2" s="6" t="s">
        <v>10</v>
      </c>
      <c r="K2" s="7" t="s">
        <v>11</v>
      </c>
      <c r="L2" s="7" t="s">
        <v>12</v>
      </c>
      <c r="M2" s="8" t="s">
        <v>13</v>
      </c>
      <c r="N2" s="20" t="s">
        <v>14</v>
      </c>
      <c r="O2" s="20" t="s">
        <v>15</v>
      </c>
      <c r="P2" s="21" t="s">
        <v>16</v>
      </c>
      <c r="Q2" s="21" t="s">
        <v>17</v>
      </c>
      <c r="R2" s="21" t="s">
        <v>18</v>
      </c>
    </row>
    <row r="3" spans="1:19" ht="47.25" x14ac:dyDescent="0.25">
      <c r="A3" s="22" t="s">
        <v>19</v>
      </c>
      <c r="B3" s="23" t="s">
        <v>20</v>
      </c>
      <c r="C3" s="4" t="s">
        <v>75</v>
      </c>
      <c r="D3" s="9" t="s">
        <v>76</v>
      </c>
      <c r="E3" s="9" t="s">
        <v>75</v>
      </c>
      <c r="F3" s="10">
        <v>2</v>
      </c>
      <c r="G3" s="39">
        <f>F3*3</f>
        <v>6</v>
      </c>
      <c r="H3" s="40">
        <v>489.6</v>
      </c>
      <c r="I3" s="10">
        <v>10</v>
      </c>
      <c r="J3" s="11">
        <v>538.55999999999995</v>
      </c>
      <c r="K3" s="11">
        <f>H3*G3</f>
        <v>2937.6000000000004</v>
      </c>
      <c r="L3" s="11">
        <f>J3*G3</f>
        <v>3231.3599999999997</v>
      </c>
      <c r="M3" s="9" t="s">
        <v>24</v>
      </c>
      <c r="N3" s="41"/>
      <c r="O3" s="24">
        <f>(N3+((N3*I3)/100))</f>
        <v>0</v>
      </c>
      <c r="P3" s="24">
        <f>N3*G3</f>
        <v>0</v>
      </c>
      <c r="Q3" s="24">
        <f>(N3+((N3*I3)/100))*G3</f>
        <v>0</v>
      </c>
      <c r="R3" s="44"/>
    </row>
    <row r="4" spans="1:19" ht="47.25" x14ac:dyDescent="0.25">
      <c r="A4" s="22" t="s">
        <v>19</v>
      </c>
      <c r="B4" s="23" t="s">
        <v>20</v>
      </c>
      <c r="C4" s="4" t="s">
        <v>77</v>
      </c>
      <c r="D4" s="9" t="s">
        <v>78</v>
      </c>
      <c r="E4" s="9" t="s">
        <v>77</v>
      </c>
      <c r="F4" s="10">
        <v>2</v>
      </c>
      <c r="G4" s="39">
        <f t="shared" ref="G4:G42" si="0">F4*3</f>
        <v>6</v>
      </c>
      <c r="H4" s="40">
        <v>510</v>
      </c>
      <c r="I4" s="10">
        <v>10</v>
      </c>
      <c r="J4" s="11">
        <v>561</v>
      </c>
      <c r="K4" s="11">
        <f t="shared" ref="K4:K42" si="1">H4*G4</f>
        <v>3060</v>
      </c>
      <c r="L4" s="11">
        <f t="shared" ref="L4:L42" si="2">J4*G4</f>
        <v>3366</v>
      </c>
      <c r="M4" s="9" t="s">
        <v>24</v>
      </c>
      <c r="N4" s="41"/>
      <c r="O4" s="24">
        <f t="shared" ref="O4:O22" si="3">(N4+((N4*I4)/100))</f>
        <v>0</v>
      </c>
      <c r="P4" s="24">
        <f t="shared" ref="P4:P22" si="4">N4*G4</f>
        <v>0</v>
      </c>
      <c r="Q4" s="24">
        <f t="shared" ref="Q4:Q22" si="5">(N4+((N4*I4)/100))*G4</f>
        <v>0</v>
      </c>
      <c r="R4" s="44"/>
    </row>
    <row r="5" spans="1:19" ht="47.25" x14ac:dyDescent="0.25">
      <c r="A5" s="22" t="s">
        <v>19</v>
      </c>
      <c r="B5" s="23" t="s">
        <v>20</v>
      </c>
      <c r="C5" s="4" t="s">
        <v>79</v>
      </c>
      <c r="D5" s="9" t="s">
        <v>80</v>
      </c>
      <c r="E5" s="9" t="s">
        <v>79</v>
      </c>
      <c r="F5" s="10">
        <v>2</v>
      </c>
      <c r="G5" s="39">
        <f t="shared" si="0"/>
        <v>6</v>
      </c>
      <c r="H5" s="40">
        <v>561</v>
      </c>
      <c r="I5" s="10">
        <v>10</v>
      </c>
      <c r="J5" s="11">
        <v>617.1</v>
      </c>
      <c r="K5" s="11">
        <f t="shared" si="1"/>
        <v>3366</v>
      </c>
      <c r="L5" s="11">
        <f t="shared" si="2"/>
        <v>3702.6000000000004</v>
      </c>
      <c r="M5" s="9" t="s">
        <v>24</v>
      </c>
      <c r="N5" s="41"/>
      <c r="O5" s="24">
        <f t="shared" si="3"/>
        <v>0</v>
      </c>
      <c r="P5" s="24">
        <f t="shared" si="4"/>
        <v>0</v>
      </c>
      <c r="Q5" s="24">
        <f t="shared" si="5"/>
        <v>0</v>
      </c>
      <c r="R5" s="44"/>
    </row>
    <row r="6" spans="1:19" ht="47.25" x14ac:dyDescent="0.25">
      <c r="A6" s="22" t="s">
        <v>19</v>
      </c>
      <c r="B6" s="23" t="s">
        <v>20</v>
      </c>
      <c r="C6" s="4" t="s">
        <v>81</v>
      </c>
      <c r="D6" s="9" t="s">
        <v>82</v>
      </c>
      <c r="E6" s="9" t="s">
        <v>81</v>
      </c>
      <c r="F6" s="10">
        <v>2</v>
      </c>
      <c r="G6" s="39">
        <f t="shared" si="0"/>
        <v>6</v>
      </c>
      <c r="H6" s="40">
        <v>408</v>
      </c>
      <c r="I6" s="10">
        <v>10</v>
      </c>
      <c r="J6" s="11">
        <v>448.8</v>
      </c>
      <c r="K6" s="11">
        <f t="shared" si="1"/>
        <v>2448</v>
      </c>
      <c r="L6" s="11">
        <f t="shared" si="2"/>
        <v>2692.8</v>
      </c>
      <c r="M6" s="9" t="s">
        <v>24</v>
      </c>
      <c r="N6" s="41"/>
      <c r="O6" s="24">
        <f t="shared" si="3"/>
        <v>0</v>
      </c>
      <c r="P6" s="24">
        <f t="shared" si="4"/>
        <v>0</v>
      </c>
      <c r="Q6" s="24">
        <f t="shared" si="5"/>
        <v>0</v>
      </c>
      <c r="R6" s="44"/>
    </row>
    <row r="7" spans="1:19" ht="63" x14ac:dyDescent="0.25">
      <c r="A7" s="22" t="s">
        <v>19</v>
      </c>
      <c r="B7" s="23" t="s">
        <v>20</v>
      </c>
      <c r="C7" s="4" t="s">
        <v>83</v>
      </c>
      <c r="D7" s="9" t="s">
        <v>84</v>
      </c>
      <c r="E7" s="9" t="s">
        <v>83</v>
      </c>
      <c r="F7" s="10">
        <v>3</v>
      </c>
      <c r="G7" s="39">
        <f t="shared" si="0"/>
        <v>9</v>
      </c>
      <c r="H7" s="40">
        <v>489.6</v>
      </c>
      <c r="I7" s="10">
        <v>10</v>
      </c>
      <c r="J7" s="11">
        <v>538.55999999999995</v>
      </c>
      <c r="K7" s="11">
        <f t="shared" si="1"/>
        <v>4406.4000000000005</v>
      </c>
      <c r="L7" s="11">
        <f t="shared" si="2"/>
        <v>4847.0399999999991</v>
      </c>
      <c r="M7" s="9" t="s">
        <v>24</v>
      </c>
      <c r="N7" s="41"/>
      <c r="O7" s="24">
        <f t="shared" si="3"/>
        <v>0</v>
      </c>
      <c r="P7" s="24">
        <f t="shared" si="4"/>
        <v>0</v>
      </c>
      <c r="Q7" s="24">
        <f t="shared" si="5"/>
        <v>0</v>
      </c>
      <c r="R7" s="44"/>
    </row>
    <row r="8" spans="1:19" ht="63" x14ac:dyDescent="0.25">
      <c r="A8" s="22" t="s">
        <v>19</v>
      </c>
      <c r="B8" s="23" t="s">
        <v>20</v>
      </c>
      <c r="C8" s="4" t="s">
        <v>85</v>
      </c>
      <c r="D8" s="9" t="s">
        <v>86</v>
      </c>
      <c r="E8" s="9" t="s">
        <v>85</v>
      </c>
      <c r="F8" s="10">
        <v>2</v>
      </c>
      <c r="G8" s="39">
        <f t="shared" si="0"/>
        <v>6</v>
      </c>
      <c r="H8" s="40">
        <v>510</v>
      </c>
      <c r="I8" s="10">
        <v>10</v>
      </c>
      <c r="J8" s="11">
        <v>561</v>
      </c>
      <c r="K8" s="11">
        <f t="shared" si="1"/>
        <v>3060</v>
      </c>
      <c r="L8" s="11">
        <f t="shared" si="2"/>
        <v>3366</v>
      </c>
      <c r="M8" s="9" t="s">
        <v>24</v>
      </c>
      <c r="N8" s="41"/>
      <c r="O8" s="24">
        <f t="shared" si="3"/>
        <v>0</v>
      </c>
      <c r="P8" s="24">
        <f t="shared" si="4"/>
        <v>0</v>
      </c>
      <c r="Q8" s="24">
        <f t="shared" si="5"/>
        <v>0</v>
      </c>
      <c r="R8" s="44"/>
    </row>
    <row r="9" spans="1:19" ht="47.25" x14ac:dyDescent="0.25">
      <c r="A9" s="22" t="s">
        <v>19</v>
      </c>
      <c r="B9" s="23" t="s">
        <v>20</v>
      </c>
      <c r="C9" s="4" t="s">
        <v>87</v>
      </c>
      <c r="D9" s="9" t="s">
        <v>88</v>
      </c>
      <c r="E9" s="9" t="s">
        <v>87</v>
      </c>
      <c r="F9" s="10">
        <v>2</v>
      </c>
      <c r="G9" s="39">
        <f t="shared" si="0"/>
        <v>6</v>
      </c>
      <c r="H9" s="40">
        <v>489.6</v>
      </c>
      <c r="I9" s="10">
        <v>10</v>
      </c>
      <c r="J9" s="11">
        <v>538.55999999999995</v>
      </c>
      <c r="K9" s="11">
        <f t="shared" si="1"/>
        <v>2937.6000000000004</v>
      </c>
      <c r="L9" s="11">
        <f t="shared" si="2"/>
        <v>3231.3599999999997</v>
      </c>
      <c r="M9" s="9" t="s">
        <v>24</v>
      </c>
      <c r="N9" s="41"/>
      <c r="O9" s="24">
        <f t="shared" si="3"/>
        <v>0</v>
      </c>
      <c r="P9" s="24">
        <f t="shared" si="4"/>
        <v>0</v>
      </c>
      <c r="Q9" s="24">
        <f t="shared" si="5"/>
        <v>0</v>
      </c>
      <c r="R9" s="44"/>
    </row>
    <row r="10" spans="1:19" ht="47.25" x14ac:dyDescent="0.25">
      <c r="A10" s="22" t="s">
        <v>19</v>
      </c>
      <c r="B10" s="23" t="s">
        <v>20</v>
      </c>
      <c r="C10" s="4" t="s">
        <v>89</v>
      </c>
      <c r="D10" s="9" t="s">
        <v>90</v>
      </c>
      <c r="E10" s="9" t="s">
        <v>89</v>
      </c>
      <c r="F10" s="10">
        <v>2</v>
      </c>
      <c r="G10" s="39">
        <f t="shared" si="0"/>
        <v>6</v>
      </c>
      <c r="H10" s="40">
        <v>489.6</v>
      </c>
      <c r="I10" s="10">
        <v>10</v>
      </c>
      <c r="J10" s="11">
        <v>538.55999999999995</v>
      </c>
      <c r="K10" s="11">
        <f t="shared" si="1"/>
        <v>2937.6000000000004</v>
      </c>
      <c r="L10" s="11">
        <f t="shared" si="2"/>
        <v>3231.3599999999997</v>
      </c>
      <c r="M10" s="9" t="s">
        <v>24</v>
      </c>
      <c r="N10" s="41"/>
      <c r="O10" s="24">
        <f t="shared" si="3"/>
        <v>0</v>
      </c>
      <c r="P10" s="24">
        <f t="shared" si="4"/>
        <v>0</v>
      </c>
      <c r="Q10" s="24">
        <f t="shared" si="5"/>
        <v>0</v>
      </c>
      <c r="R10" s="44"/>
    </row>
    <row r="11" spans="1:19" ht="47.25" x14ac:dyDescent="0.25">
      <c r="A11" s="22" t="s">
        <v>19</v>
      </c>
      <c r="B11" s="23" t="s">
        <v>20</v>
      </c>
      <c r="C11" s="4" t="s">
        <v>91</v>
      </c>
      <c r="D11" s="9" t="s">
        <v>92</v>
      </c>
      <c r="E11" s="9" t="s">
        <v>91</v>
      </c>
      <c r="F11" s="10">
        <v>2</v>
      </c>
      <c r="G11" s="39">
        <f t="shared" si="0"/>
        <v>6</v>
      </c>
      <c r="H11" s="40">
        <v>489.6</v>
      </c>
      <c r="I11" s="10">
        <v>10</v>
      </c>
      <c r="J11" s="11">
        <v>538.55999999999995</v>
      </c>
      <c r="K11" s="11">
        <f t="shared" si="1"/>
        <v>2937.6000000000004</v>
      </c>
      <c r="L11" s="11">
        <f t="shared" si="2"/>
        <v>3231.3599999999997</v>
      </c>
      <c r="M11" s="9" t="s">
        <v>24</v>
      </c>
      <c r="N11" s="41"/>
      <c r="O11" s="24">
        <f t="shared" si="3"/>
        <v>0</v>
      </c>
      <c r="P11" s="24">
        <f t="shared" si="4"/>
        <v>0</v>
      </c>
      <c r="Q11" s="24">
        <f t="shared" si="5"/>
        <v>0</v>
      </c>
      <c r="R11" s="44"/>
    </row>
    <row r="12" spans="1:19" ht="47.25" x14ac:dyDescent="0.25">
      <c r="A12" s="22" t="s">
        <v>19</v>
      </c>
      <c r="B12" s="23" t="s">
        <v>20</v>
      </c>
      <c r="C12" s="4" t="s">
        <v>93</v>
      </c>
      <c r="D12" s="9" t="s">
        <v>94</v>
      </c>
      <c r="E12" s="9" t="s">
        <v>93</v>
      </c>
      <c r="F12" s="10">
        <v>2</v>
      </c>
      <c r="G12" s="39">
        <f t="shared" si="0"/>
        <v>6</v>
      </c>
      <c r="H12" s="40">
        <v>510</v>
      </c>
      <c r="I12" s="10">
        <v>10</v>
      </c>
      <c r="J12" s="11">
        <v>561</v>
      </c>
      <c r="K12" s="11">
        <f t="shared" si="1"/>
        <v>3060</v>
      </c>
      <c r="L12" s="11">
        <f t="shared" si="2"/>
        <v>3366</v>
      </c>
      <c r="M12" s="9" t="s">
        <v>24</v>
      </c>
      <c r="N12" s="41"/>
      <c r="O12" s="24">
        <f t="shared" si="3"/>
        <v>0</v>
      </c>
      <c r="P12" s="24">
        <f t="shared" si="4"/>
        <v>0</v>
      </c>
      <c r="Q12" s="24">
        <f t="shared" si="5"/>
        <v>0</v>
      </c>
      <c r="R12" s="44"/>
    </row>
    <row r="13" spans="1:19" ht="47.25" x14ac:dyDescent="0.25">
      <c r="A13" s="22" t="s">
        <v>19</v>
      </c>
      <c r="B13" s="23" t="s">
        <v>20</v>
      </c>
      <c r="C13" s="4" t="s">
        <v>95</v>
      </c>
      <c r="D13" s="9" t="s">
        <v>96</v>
      </c>
      <c r="E13" s="9" t="s">
        <v>95</v>
      </c>
      <c r="F13" s="10">
        <v>2</v>
      </c>
      <c r="G13" s="39">
        <f t="shared" si="0"/>
        <v>6</v>
      </c>
      <c r="H13" s="40">
        <v>489.6</v>
      </c>
      <c r="I13" s="10">
        <v>10</v>
      </c>
      <c r="J13" s="11">
        <v>538.55999999999995</v>
      </c>
      <c r="K13" s="11">
        <f t="shared" si="1"/>
        <v>2937.6000000000004</v>
      </c>
      <c r="L13" s="11">
        <f t="shared" si="2"/>
        <v>3231.3599999999997</v>
      </c>
      <c r="M13" s="9" t="s">
        <v>24</v>
      </c>
      <c r="N13" s="41"/>
      <c r="O13" s="24">
        <f t="shared" si="3"/>
        <v>0</v>
      </c>
      <c r="P13" s="24">
        <f t="shared" si="4"/>
        <v>0</v>
      </c>
      <c r="Q13" s="24">
        <f t="shared" si="5"/>
        <v>0</v>
      </c>
      <c r="R13" s="44"/>
    </row>
    <row r="14" spans="1:19" ht="63" x14ac:dyDescent="0.25">
      <c r="A14" s="22" t="s">
        <v>19</v>
      </c>
      <c r="B14" s="23" t="s">
        <v>20</v>
      </c>
      <c r="C14" s="4" t="s">
        <v>97</v>
      </c>
      <c r="D14" s="9" t="s">
        <v>98</v>
      </c>
      <c r="E14" s="9" t="s">
        <v>97</v>
      </c>
      <c r="F14" s="10">
        <v>3</v>
      </c>
      <c r="G14" s="39">
        <f t="shared" si="0"/>
        <v>9</v>
      </c>
      <c r="H14" s="40">
        <v>663</v>
      </c>
      <c r="I14" s="10">
        <v>10</v>
      </c>
      <c r="J14" s="11">
        <v>729.3</v>
      </c>
      <c r="K14" s="11">
        <f t="shared" si="1"/>
        <v>5967</v>
      </c>
      <c r="L14" s="11">
        <f t="shared" si="2"/>
        <v>6563.7</v>
      </c>
      <c r="M14" s="9" t="s">
        <v>24</v>
      </c>
      <c r="N14" s="41"/>
      <c r="O14" s="24">
        <f t="shared" si="3"/>
        <v>0</v>
      </c>
      <c r="P14" s="24">
        <f t="shared" si="4"/>
        <v>0</v>
      </c>
      <c r="Q14" s="24">
        <f t="shared" si="5"/>
        <v>0</v>
      </c>
      <c r="R14" s="44"/>
    </row>
    <row r="15" spans="1:19" ht="63" x14ac:dyDescent="0.25">
      <c r="A15" s="22" t="s">
        <v>19</v>
      </c>
      <c r="B15" s="23" t="s">
        <v>20</v>
      </c>
      <c r="C15" s="4" t="s">
        <v>99</v>
      </c>
      <c r="D15" s="9" t="s">
        <v>100</v>
      </c>
      <c r="E15" s="9" t="s">
        <v>99</v>
      </c>
      <c r="F15" s="10">
        <v>2</v>
      </c>
      <c r="G15" s="39">
        <f t="shared" si="0"/>
        <v>6</v>
      </c>
      <c r="H15" s="40">
        <v>663</v>
      </c>
      <c r="I15" s="10">
        <v>10</v>
      </c>
      <c r="J15" s="11">
        <v>729.3</v>
      </c>
      <c r="K15" s="11">
        <f t="shared" si="1"/>
        <v>3978</v>
      </c>
      <c r="L15" s="11">
        <f t="shared" si="2"/>
        <v>4375.7999999999993</v>
      </c>
      <c r="M15" s="9" t="s">
        <v>24</v>
      </c>
      <c r="N15" s="41"/>
      <c r="O15" s="24">
        <f t="shared" si="3"/>
        <v>0</v>
      </c>
      <c r="P15" s="24">
        <f t="shared" si="4"/>
        <v>0</v>
      </c>
      <c r="Q15" s="24">
        <f t="shared" si="5"/>
        <v>0</v>
      </c>
      <c r="R15" s="44"/>
    </row>
    <row r="16" spans="1:19" ht="63" x14ac:dyDescent="0.25">
      <c r="A16" s="22" t="s">
        <v>19</v>
      </c>
      <c r="B16" s="23" t="s">
        <v>20</v>
      </c>
      <c r="C16" s="4" t="s">
        <v>101</v>
      </c>
      <c r="D16" s="9" t="s">
        <v>102</v>
      </c>
      <c r="E16" s="9" t="s">
        <v>101</v>
      </c>
      <c r="F16" s="10">
        <v>2</v>
      </c>
      <c r="G16" s="39">
        <f t="shared" si="0"/>
        <v>6</v>
      </c>
      <c r="H16" s="40">
        <v>707.88</v>
      </c>
      <c r="I16" s="10">
        <v>10</v>
      </c>
      <c r="J16" s="11">
        <v>778.67</v>
      </c>
      <c r="K16" s="11">
        <f t="shared" si="1"/>
        <v>4247.28</v>
      </c>
      <c r="L16" s="11">
        <f t="shared" si="2"/>
        <v>4672.0199999999995</v>
      </c>
      <c r="M16" s="9" t="s">
        <v>24</v>
      </c>
      <c r="N16" s="41"/>
      <c r="O16" s="24">
        <f t="shared" si="3"/>
        <v>0</v>
      </c>
      <c r="P16" s="24">
        <f t="shared" si="4"/>
        <v>0</v>
      </c>
      <c r="Q16" s="24">
        <f t="shared" si="5"/>
        <v>0</v>
      </c>
      <c r="R16" s="44"/>
    </row>
    <row r="17" spans="1:18" ht="47.25" x14ac:dyDescent="0.25">
      <c r="A17" s="22" t="s">
        <v>19</v>
      </c>
      <c r="B17" s="23" t="s">
        <v>20</v>
      </c>
      <c r="C17" s="4" t="s">
        <v>103</v>
      </c>
      <c r="D17" s="9" t="s">
        <v>104</v>
      </c>
      <c r="E17" s="9" t="s">
        <v>103</v>
      </c>
      <c r="F17" s="10">
        <v>2</v>
      </c>
      <c r="G17" s="39">
        <f t="shared" si="0"/>
        <v>6</v>
      </c>
      <c r="H17" s="40">
        <v>499.8</v>
      </c>
      <c r="I17" s="10">
        <v>10</v>
      </c>
      <c r="J17" s="11">
        <v>549.78</v>
      </c>
      <c r="K17" s="11">
        <f t="shared" si="1"/>
        <v>2998.8</v>
      </c>
      <c r="L17" s="11">
        <f t="shared" si="2"/>
        <v>3298.68</v>
      </c>
      <c r="M17" s="9" t="s">
        <v>24</v>
      </c>
      <c r="N17" s="41"/>
      <c r="O17" s="24">
        <f t="shared" si="3"/>
        <v>0</v>
      </c>
      <c r="P17" s="24">
        <f t="shared" si="4"/>
        <v>0</v>
      </c>
      <c r="Q17" s="24">
        <f t="shared" si="5"/>
        <v>0</v>
      </c>
      <c r="R17" s="44"/>
    </row>
    <row r="18" spans="1:18" ht="47.25" x14ac:dyDescent="0.25">
      <c r="A18" s="22" t="s">
        <v>19</v>
      </c>
      <c r="B18" s="23" t="s">
        <v>20</v>
      </c>
      <c r="C18" s="4" t="s">
        <v>105</v>
      </c>
      <c r="D18" s="9" t="s">
        <v>106</v>
      </c>
      <c r="E18" s="9" t="s">
        <v>105</v>
      </c>
      <c r="F18" s="10">
        <v>2</v>
      </c>
      <c r="G18" s="39">
        <f t="shared" si="0"/>
        <v>6</v>
      </c>
      <c r="H18" s="40">
        <v>499.8</v>
      </c>
      <c r="I18" s="10">
        <v>10</v>
      </c>
      <c r="J18" s="11">
        <v>549.78</v>
      </c>
      <c r="K18" s="11">
        <f t="shared" si="1"/>
        <v>2998.8</v>
      </c>
      <c r="L18" s="11">
        <f t="shared" si="2"/>
        <v>3298.68</v>
      </c>
      <c r="M18" s="9" t="s">
        <v>24</v>
      </c>
      <c r="N18" s="41"/>
      <c r="O18" s="24">
        <f t="shared" si="3"/>
        <v>0</v>
      </c>
      <c r="P18" s="24">
        <f t="shared" si="4"/>
        <v>0</v>
      </c>
      <c r="Q18" s="24">
        <f t="shared" si="5"/>
        <v>0</v>
      </c>
      <c r="R18" s="44"/>
    </row>
    <row r="19" spans="1:18" ht="63" x14ac:dyDescent="0.25">
      <c r="A19" s="22" t="s">
        <v>19</v>
      </c>
      <c r="B19" s="23" t="s">
        <v>20</v>
      </c>
      <c r="C19" s="4" t="s">
        <v>107</v>
      </c>
      <c r="D19" s="9" t="s">
        <v>108</v>
      </c>
      <c r="E19" s="9" t="s">
        <v>107</v>
      </c>
      <c r="F19" s="10">
        <v>2</v>
      </c>
      <c r="G19" s="39">
        <f t="shared" si="0"/>
        <v>6</v>
      </c>
      <c r="H19" s="40">
        <v>489.6</v>
      </c>
      <c r="I19" s="10">
        <v>10</v>
      </c>
      <c r="J19" s="11">
        <v>538.55999999999995</v>
      </c>
      <c r="K19" s="11">
        <f t="shared" si="1"/>
        <v>2937.6000000000004</v>
      </c>
      <c r="L19" s="11">
        <f t="shared" si="2"/>
        <v>3231.3599999999997</v>
      </c>
      <c r="M19" s="9" t="s">
        <v>24</v>
      </c>
      <c r="N19" s="41"/>
      <c r="O19" s="24">
        <f t="shared" si="3"/>
        <v>0</v>
      </c>
      <c r="P19" s="24">
        <f t="shared" si="4"/>
        <v>0</v>
      </c>
      <c r="Q19" s="24">
        <f t="shared" si="5"/>
        <v>0</v>
      </c>
      <c r="R19" s="44"/>
    </row>
    <row r="20" spans="1:18" ht="63" x14ac:dyDescent="0.25">
      <c r="A20" s="22" t="s">
        <v>19</v>
      </c>
      <c r="B20" s="23" t="s">
        <v>20</v>
      </c>
      <c r="C20" s="4" t="s">
        <v>109</v>
      </c>
      <c r="D20" s="9" t="s">
        <v>110</v>
      </c>
      <c r="E20" s="9" t="s">
        <v>109</v>
      </c>
      <c r="F20" s="10">
        <v>2</v>
      </c>
      <c r="G20" s="39">
        <f t="shared" si="0"/>
        <v>6</v>
      </c>
      <c r="H20" s="40">
        <v>581.4</v>
      </c>
      <c r="I20" s="10">
        <v>10</v>
      </c>
      <c r="J20" s="11">
        <v>639.54</v>
      </c>
      <c r="K20" s="11">
        <f t="shared" si="1"/>
        <v>3488.3999999999996</v>
      </c>
      <c r="L20" s="11">
        <f t="shared" si="2"/>
        <v>3837.24</v>
      </c>
      <c r="M20" s="9" t="s">
        <v>24</v>
      </c>
      <c r="N20" s="41"/>
      <c r="O20" s="24">
        <f t="shared" si="3"/>
        <v>0</v>
      </c>
      <c r="P20" s="24">
        <f t="shared" si="4"/>
        <v>0</v>
      </c>
      <c r="Q20" s="24">
        <f t="shared" si="5"/>
        <v>0</v>
      </c>
      <c r="R20" s="44"/>
    </row>
    <row r="21" spans="1:18" ht="63" x14ac:dyDescent="0.25">
      <c r="A21" s="22" t="s">
        <v>19</v>
      </c>
      <c r="B21" s="23" t="s">
        <v>20</v>
      </c>
      <c r="C21" s="4" t="s">
        <v>111</v>
      </c>
      <c r="D21" s="9" t="s">
        <v>112</v>
      </c>
      <c r="E21" s="9" t="s">
        <v>111</v>
      </c>
      <c r="F21" s="10">
        <v>2</v>
      </c>
      <c r="G21" s="39">
        <f t="shared" si="0"/>
        <v>6</v>
      </c>
      <c r="H21" s="40">
        <v>581.4</v>
      </c>
      <c r="I21" s="10">
        <v>10</v>
      </c>
      <c r="J21" s="11">
        <v>639.54</v>
      </c>
      <c r="K21" s="11">
        <f t="shared" si="1"/>
        <v>3488.3999999999996</v>
      </c>
      <c r="L21" s="11">
        <f t="shared" si="2"/>
        <v>3837.24</v>
      </c>
      <c r="M21" s="9" t="s">
        <v>24</v>
      </c>
      <c r="N21" s="41"/>
      <c r="O21" s="24">
        <f t="shared" si="3"/>
        <v>0</v>
      </c>
      <c r="P21" s="24">
        <f t="shared" si="4"/>
        <v>0</v>
      </c>
      <c r="Q21" s="24">
        <f t="shared" si="5"/>
        <v>0</v>
      </c>
      <c r="R21" s="44"/>
    </row>
    <row r="22" spans="1:18" ht="63" x14ac:dyDescent="0.25">
      <c r="A22" s="22" t="s">
        <v>19</v>
      </c>
      <c r="B22" s="23" t="s">
        <v>20</v>
      </c>
      <c r="C22" s="4" t="s">
        <v>113</v>
      </c>
      <c r="D22" s="9" t="s">
        <v>114</v>
      </c>
      <c r="E22" s="9" t="s">
        <v>113</v>
      </c>
      <c r="F22" s="10">
        <v>3</v>
      </c>
      <c r="G22" s="39">
        <f t="shared" si="0"/>
        <v>9</v>
      </c>
      <c r="H22" s="40">
        <v>622.20000000000005</v>
      </c>
      <c r="I22" s="10">
        <v>10</v>
      </c>
      <c r="J22" s="11">
        <v>684.42</v>
      </c>
      <c r="K22" s="11">
        <f t="shared" si="1"/>
        <v>5599.8</v>
      </c>
      <c r="L22" s="11">
        <f t="shared" si="2"/>
        <v>6159.78</v>
      </c>
      <c r="M22" s="9" t="s">
        <v>24</v>
      </c>
      <c r="N22" s="41"/>
      <c r="O22" s="24">
        <f t="shared" si="3"/>
        <v>0</v>
      </c>
      <c r="P22" s="24">
        <f t="shared" si="4"/>
        <v>0</v>
      </c>
      <c r="Q22" s="24">
        <f t="shared" si="5"/>
        <v>0</v>
      </c>
      <c r="R22" s="44"/>
    </row>
    <row r="23" spans="1:18" ht="63" x14ac:dyDescent="0.25">
      <c r="A23" s="22" t="s">
        <v>19</v>
      </c>
      <c r="B23" s="23" t="s">
        <v>20</v>
      </c>
      <c r="C23" s="4" t="s">
        <v>115</v>
      </c>
      <c r="D23" s="9" t="s">
        <v>116</v>
      </c>
      <c r="E23" s="9" t="s">
        <v>115</v>
      </c>
      <c r="F23" s="10">
        <v>2</v>
      </c>
      <c r="G23" s="39">
        <f t="shared" si="0"/>
        <v>6</v>
      </c>
      <c r="H23" s="40">
        <v>622.20000000000005</v>
      </c>
      <c r="I23" s="10">
        <v>10</v>
      </c>
      <c r="J23" s="11">
        <v>684.42</v>
      </c>
      <c r="K23" s="11">
        <f t="shared" si="1"/>
        <v>3733.2000000000003</v>
      </c>
      <c r="L23" s="11">
        <f t="shared" si="2"/>
        <v>4106.5199999999995</v>
      </c>
      <c r="M23" s="9" t="s">
        <v>24</v>
      </c>
      <c r="N23" s="41"/>
      <c r="O23" s="24">
        <f t="shared" ref="O23:O42" si="6">(N23+((N23*I23)/100))</f>
        <v>0</v>
      </c>
      <c r="P23" s="24">
        <f t="shared" ref="P23:P42" si="7">N23*G23</f>
        <v>0</v>
      </c>
      <c r="Q23" s="24">
        <f t="shared" ref="Q23:Q42" si="8">(N23+((N23*I23)/100))*G23</f>
        <v>0</v>
      </c>
      <c r="R23" s="44"/>
    </row>
    <row r="24" spans="1:18" ht="47.25" x14ac:dyDescent="0.25">
      <c r="A24" s="22" t="s">
        <v>19</v>
      </c>
      <c r="B24" s="23" t="s">
        <v>20</v>
      </c>
      <c r="C24" s="4" t="s">
        <v>117</v>
      </c>
      <c r="D24" s="9" t="s">
        <v>118</v>
      </c>
      <c r="E24" s="9" t="s">
        <v>117</v>
      </c>
      <c r="F24" s="10">
        <v>2</v>
      </c>
      <c r="G24" s="39">
        <f t="shared" si="0"/>
        <v>6</v>
      </c>
      <c r="H24" s="40">
        <v>673.2</v>
      </c>
      <c r="I24" s="10">
        <v>10</v>
      </c>
      <c r="J24" s="11">
        <v>740.52</v>
      </c>
      <c r="K24" s="11">
        <f t="shared" si="1"/>
        <v>4039.2000000000003</v>
      </c>
      <c r="L24" s="11">
        <f t="shared" si="2"/>
        <v>4443.12</v>
      </c>
      <c r="M24" s="9" t="s">
        <v>24</v>
      </c>
      <c r="N24" s="41"/>
      <c r="O24" s="24">
        <f t="shared" si="6"/>
        <v>0</v>
      </c>
      <c r="P24" s="24">
        <f t="shared" si="7"/>
        <v>0</v>
      </c>
      <c r="Q24" s="24">
        <f t="shared" si="8"/>
        <v>0</v>
      </c>
      <c r="R24" s="44"/>
    </row>
    <row r="25" spans="1:18" ht="63" x14ac:dyDescent="0.25">
      <c r="A25" s="22" t="s">
        <v>19</v>
      </c>
      <c r="B25" s="23" t="s">
        <v>20</v>
      </c>
      <c r="C25" s="4" t="s">
        <v>119</v>
      </c>
      <c r="D25" s="9" t="s">
        <v>120</v>
      </c>
      <c r="E25" s="9" t="s">
        <v>119</v>
      </c>
      <c r="F25" s="10">
        <v>2</v>
      </c>
      <c r="G25" s="39">
        <f t="shared" si="0"/>
        <v>6</v>
      </c>
      <c r="H25" s="40">
        <v>673.2</v>
      </c>
      <c r="I25" s="10">
        <v>10</v>
      </c>
      <c r="J25" s="11">
        <v>740.52</v>
      </c>
      <c r="K25" s="11">
        <f t="shared" si="1"/>
        <v>4039.2000000000003</v>
      </c>
      <c r="L25" s="11">
        <f t="shared" si="2"/>
        <v>4443.12</v>
      </c>
      <c r="M25" s="9" t="s">
        <v>24</v>
      </c>
      <c r="N25" s="41"/>
      <c r="O25" s="24">
        <f t="shared" si="6"/>
        <v>0</v>
      </c>
      <c r="P25" s="24">
        <f t="shared" si="7"/>
        <v>0</v>
      </c>
      <c r="Q25" s="24">
        <f t="shared" si="8"/>
        <v>0</v>
      </c>
      <c r="R25" s="44"/>
    </row>
    <row r="26" spans="1:18" ht="63" x14ac:dyDescent="0.25">
      <c r="A26" s="22" t="s">
        <v>19</v>
      </c>
      <c r="B26" s="23" t="s">
        <v>20</v>
      </c>
      <c r="C26" s="4" t="s">
        <v>121</v>
      </c>
      <c r="D26" s="9" t="s">
        <v>122</v>
      </c>
      <c r="E26" s="9" t="s">
        <v>121</v>
      </c>
      <c r="F26" s="10">
        <v>2</v>
      </c>
      <c r="G26" s="39">
        <f t="shared" si="0"/>
        <v>6</v>
      </c>
      <c r="H26" s="40">
        <v>673.2</v>
      </c>
      <c r="I26" s="10">
        <v>10</v>
      </c>
      <c r="J26" s="11">
        <v>740.52</v>
      </c>
      <c r="K26" s="11">
        <f t="shared" si="1"/>
        <v>4039.2000000000003</v>
      </c>
      <c r="L26" s="11">
        <f t="shared" si="2"/>
        <v>4443.12</v>
      </c>
      <c r="M26" s="9" t="s">
        <v>24</v>
      </c>
      <c r="N26" s="41"/>
      <c r="O26" s="24">
        <f t="shared" si="6"/>
        <v>0</v>
      </c>
      <c r="P26" s="24">
        <f t="shared" si="7"/>
        <v>0</v>
      </c>
      <c r="Q26" s="24">
        <f t="shared" si="8"/>
        <v>0</v>
      </c>
      <c r="R26" s="44"/>
    </row>
    <row r="27" spans="1:18" ht="47.25" x14ac:dyDescent="0.25">
      <c r="A27" s="22" t="s">
        <v>19</v>
      </c>
      <c r="B27" s="23" t="s">
        <v>20</v>
      </c>
      <c r="C27" s="4" t="s">
        <v>123</v>
      </c>
      <c r="D27" s="9" t="s">
        <v>124</v>
      </c>
      <c r="E27" s="9" t="s">
        <v>123</v>
      </c>
      <c r="F27" s="10">
        <v>2</v>
      </c>
      <c r="G27" s="39">
        <f t="shared" si="0"/>
        <v>6</v>
      </c>
      <c r="H27" s="40">
        <v>765</v>
      </c>
      <c r="I27" s="10">
        <v>10</v>
      </c>
      <c r="J27" s="11">
        <v>841.5</v>
      </c>
      <c r="K27" s="11">
        <f t="shared" si="1"/>
        <v>4590</v>
      </c>
      <c r="L27" s="11">
        <f t="shared" si="2"/>
        <v>5049</v>
      </c>
      <c r="M27" s="9" t="s">
        <v>24</v>
      </c>
      <c r="N27" s="41"/>
      <c r="O27" s="24">
        <f t="shared" si="6"/>
        <v>0</v>
      </c>
      <c r="P27" s="24">
        <f t="shared" si="7"/>
        <v>0</v>
      </c>
      <c r="Q27" s="24">
        <f t="shared" si="8"/>
        <v>0</v>
      </c>
      <c r="R27" s="44"/>
    </row>
    <row r="28" spans="1:18" ht="63" x14ac:dyDescent="0.25">
      <c r="A28" s="22" t="s">
        <v>19</v>
      </c>
      <c r="B28" s="23" t="s">
        <v>20</v>
      </c>
      <c r="C28" s="4" t="s">
        <v>125</v>
      </c>
      <c r="D28" s="9" t="s">
        <v>126</v>
      </c>
      <c r="E28" s="9" t="s">
        <v>125</v>
      </c>
      <c r="F28" s="10">
        <v>2</v>
      </c>
      <c r="G28" s="39">
        <f t="shared" si="0"/>
        <v>6</v>
      </c>
      <c r="H28" s="40">
        <v>805.8</v>
      </c>
      <c r="I28" s="10">
        <v>10</v>
      </c>
      <c r="J28" s="11">
        <v>886.38</v>
      </c>
      <c r="K28" s="11">
        <f t="shared" si="1"/>
        <v>4834.7999999999993</v>
      </c>
      <c r="L28" s="11">
        <f t="shared" si="2"/>
        <v>5318.28</v>
      </c>
      <c r="M28" s="9" t="s">
        <v>24</v>
      </c>
      <c r="N28" s="41"/>
      <c r="O28" s="24">
        <f t="shared" si="6"/>
        <v>0</v>
      </c>
      <c r="P28" s="24">
        <f t="shared" si="7"/>
        <v>0</v>
      </c>
      <c r="Q28" s="24">
        <f t="shared" si="8"/>
        <v>0</v>
      </c>
      <c r="R28" s="44"/>
    </row>
    <row r="29" spans="1:18" ht="63" x14ac:dyDescent="0.25">
      <c r="A29" s="22" t="s">
        <v>19</v>
      </c>
      <c r="B29" s="23" t="s">
        <v>20</v>
      </c>
      <c r="C29" s="4" t="s">
        <v>127</v>
      </c>
      <c r="D29" s="9" t="s">
        <v>128</v>
      </c>
      <c r="E29" s="9" t="s">
        <v>129</v>
      </c>
      <c r="F29" s="10">
        <v>2</v>
      </c>
      <c r="G29" s="39">
        <f t="shared" si="0"/>
        <v>6</v>
      </c>
      <c r="H29" s="40">
        <v>1122</v>
      </c>
      <c r="I29" s="10">
        <v>10</v>
      </c>
      <c r="J29" s="11">
        <v>1234.2</v>
      </c>
      <c r="K29" s="11">
        <f t="shared" si="1"/>
        <v>6732</v>
      </c>
      <c r="L29" s="11">
        <f t="shared" si="2"/>
        <v>7405.2000000000007</v>
      </c>
      <c r="M29" s="9" t="s">
        <v>24</v>
      </c>
      <c r="N29" s="41"/>
      <c r="O29" s="24">
        <f t="shared" si="6"/>
        <v>0</v>
      </c>
      <c r="P29" s="24">
        <f t="shared" si="7"/>
        <v>0</v>
      </c>
      <c r="Q29" s="24">
        <f t="shared" si="8"/>
        <v>0</v>
      </c>
      <c r="R29" s="44"/>
    </row>
    <row r="30" spans="1:18" ht="63" x14ac:dyDescent="0.25">
      <c r="A30" s="22" t="s">
        <v>19</v>
      </c>
      <c r="B30" s="23" t="s">
        <v>20</v>
      </c>
      <c r="C30" s="4" t="s">
        <v>130</v>
      </c>
      <c r="D30" s="9" t="s">
        <v>131</v>
      </c>
      <c r="E30" s="9" t="s">
        <v>132</v>
      </c>
      <c r="F30" s="10">
        <v>2</v>
      </c>
      <c r="G30" s="39">
        <f t="shared" si="0"/>
        <v>6</v>
      </c>
      <c r="H30" s="40">
        <v>1122</v>
      </c>
      <c r="I30" s="10">
        <v>10</v>
      </c>
      <c r="J30" s="11">
        <v>1234.2</v>
      </c>
      <c r="K30" s="11">
        <f t="shared" si="1"/>
        <v>6732</v>
      </c>
      <c r="L30" s="11">
        <f t="shared" si="2"/>
        <v>7405.2000000000007</v>
      </c>
      <c r="M30" s="9" t="s">
        <v>24</v>
      </c>
      <c r="N30" s="41"/>
      <c r="O30" s="24">
        <f t="shared" si="6"/>
        <v>0</v>
      </c>
      <c r="P30" s="24">
        <f t="shared" si="7"/>
        <v>0</v>
      </c>
      <c r="Q30" s="24">
        <f t="shared" si="8"/>
        <v>0</v>
      </c>
      <c r="R30" s="44"/>
    </row>
    <row r="31" spans="1:18" ht="47.25" x14ac:dyDescent="0.25">
      <c r="A31" s="22" t="s">
        <v>19</v>
      </c>
      <c r="B31" s="23" t="s">
        <v>20</v>
      </c>
      <c r="C31" s="4" t="s">
        <v>133</v>
      </c>
      <c r="D31" s="9" t="s">
        <v>134</v>
      </c>
      <c r="E31" s="9" t="s">
        <v>133</v>
      </c>
      <c r="F31" s="10">
        <v>2</v>
      </c>
      <c r="G31" s="39">
        <f t="shared" si="0"/>
        <v>6</v>
      </c>
      <c r="H31" s="40">
        <v>1122</v>
      </c>
      <c r="I31" s="10">
        <v>10</v>
      </c>
      <c r="J31" s="11">
        <v>1234.2</v>
      </c>
      <c r="K31" s="11">
        <f t="shared" si="1"/>
        <v>6732</v>
      </c>
      <c r="L31" s="11">
        <f t="shared" si="2"/>
        <v>7405.2000000000007</v>
      </c>
      <c r="M31" s="9" t="s">
        <v>24</v>
      </c>
      <c r="N31" s="41"/>
      <c r="O31" s="24">
        <f t="shared" si="6"/>
        <v>0</v>
      </c>
      <c r="P31" s="24">
        <f t="shared" si="7"/>
        <v>0</v>
      </c>
      <c r="Q31" s="24">
        <f t="shared" si="8"/>
        <v>0</v>
      </c>
      <c r="R31" s="44"/>
    </row>
    <row r="32" spans="1:18" ht="63" x14ac:dyDescent="0.25">
      <c r="A32" s="22" t="s">
        <v>19</v>
      </c>
      <c r="B32" s="23" t="s">
        <v>20</v>
      </c>
      <c r="C32" s="4" t="s">
        <v>135</v>
      </c>
      <c r="D32" s="9" t="s">
        <v>136</v>
      </c>
      <c r="E32" s="9" t="s">
        <v>135</v>
      </c>
      <c r="F32" s="10">
        <v>3</v>
      </c>
      <c r="G32" s="39">
        <f t="shared" si="0"/>
        <v>9</v>
      </c>
      <c r="H32" s="40">
        <v>520.20000000000005</v>
      </c>
      <c r="I32" s="10">
        <v>10</v>
      </c>
      <c r="J32" s="11">
        <v>572.22</v>
      </c>
      <c r="K32" s="11">
        <f t="shared" si="1"/>
        <v>4681.8</v>
      </c>
      <c r="L32" s="11">
        <f t="shared" si="2"/>
        <v>5149.9800000000005</v>
      </c>
      <c r="M32" s="9" t="s">
        <v>24</v>
      </c>
      <c r="N32" s="41"/>
      <c r="O32" s="24">
        <f t="shared" si="6"/>
        <v>0</v>
      </c>
      <c r="P32" s="24">
        <f t="shared" si="7"/>
        <v>0</v>
      </c>
      <c r="Q32" s="24">
        <f t="shared" si="8"/>
        <v>0</v>
      </c>
      <c r="R32" s="44"/>
    </row>
    <row r="33" spans="1:18" ht="63" x14ac:dyDescent="0.25">
      <c r="A33" s="22" t="s">
        <v>19</v>
      </c>
      <c r="B33" s="23" t="s">
        <v>20</v>
      </c>
      <c r="C33" s="4" t="s">
        <v>137</v>
      </c>
      <c r="D33" s="9" t="s">
        <v>138</v>
      </c>
      <c r="E33" s="9" t="s">
        <v>137</v>
      </c>
      <c r="F33" s="10">
        <v>2</v>
      </c>
      <c r="G33" s="39">
        <f t="shared" si="0"/>
        <v>6</v>
      </c>
      <c r="H33" s="40">
        <v>566.1</v>
      </c>
      <c r="I33" s="10">
        <v>10</v>
      </c>
      <c r="J33" s="11">
        <v>622.71</v>
      </c>
      <c r="K33" s="11">
        <f t="shared" si="1"/>
        <v>3396.6000000000004</v>
      </c>
      <c r="L33" s="11">
        <f t="shared" si="2"/>
        <v>3736.26</v>
      </c>
      <c r="M33" s="9" t="s">
        <v>24</v>
      </c>
      <c r="N33" s="41"/>
      <c r="O33" s="24">
        <f t="shared" si="6"/>
        <v>0</v>
      </c>
      <c r="P33" s="24">
        <f t="shared" si="7"/>
        <v>0</v>
      </c>
      <c r="Q33" s="24">
        <f t="shared" si="8"/>
        <v>0</v>
      </c>
      <c r="R33" s="44"/>
    </row>
    <row r="34" spans="1:18" ht="47.25" x14ac:dyDescent="0.25">
      <c r="A34" s="22" t="s">
        <v>19</v>
      </c>
      <c r="B34" s="23" t="s">
        <v>20</v>
      </c>
      <c r="C34" s="4" t="s">
        <v>139</v>
      </c>
      <c r="D34" s="9" t="s">
        <v>140</v>
      </c>
      <c r="E34" s="9" t="s">
        <v>139</v>
      </c>
      <c r="F34" s="10">
        <v>2</v>
      </c>
      <c r="G34" s="39">
        <f t="shared" si="0"/>
        <v>6</v>
      </c>
      <c r="H34" s="40">
        <v>520.20000000000005</v>
      </c>
      <c r="I34" s="10">
        <v>10</v>
      </c>
      <c r="J34" s="11">
        <v>572.22</v>
      </c>
      <c r="K34" s="11">
        <f t="shared" si="1"/>
        <v>3121.2000000000003</v>
      </c>
      <c r="L34" s="11">
        <f t="shared" si="2"/>
        <v>3433.32</v>
      </c>
      <c r="M34" s="9" t="s">
        <v>24</v>
      </c>
      <c r="N34" s="41"/>
      <c r="O34" s="24">
        <f t="shared" si="6"/>
        <v>0</v>
      </c>
      <c r="P34" s="24">
        <f t="shared" si="7"/>
        <v>0</v>
      </c>
      <c r="Q34" s="24">
        <f t="shared" si="8"/>
        <v>0</v>
      </c>
      <c r="R34" s="44"/>
    </row>
    <row r="35" spans="1:18" ht="47.25" x14ac:dyDescent="0.25">
      <c r="A35" s="22" t="s">
        <v>19</v>
      </c>
      <c r="B35" s="23" t="s">
        <v>20</v>
      </c>
      <c r="C35" s="4" t="s">
        <v>141</v>
      </c>
      <c r="D35" s="9" t="s">
        <v>142</v>
      </c>
      <c r="E35" s="9" t="s">
        <v>141</v>
      </c>
      <c r="F35" s="10">
        <v>20</v>
      </c>
      <c r="G35" s="39">
        <f t="shared" si="0"/>
        <v>60</v>
      </c>
      <c r="H35" s="40">
        <v>117.3</v>
      </c>
      <c r="I35" s="10">
        <v>10</v>
      </c>
      <c r="J35" s="11">
        <v>129.03</v>
      </c>
      <c r="K35" s="11">
        <f t="shared" si="1"/>
        <v>7038</v>
      </c>
      <c r="L35" s="11">
        <f t="shared" si="2"/>
        <v>7741.8</v>
      </c>
      <c r="M35" s="9" t="s">
        <v>24</v>
      </c>
      <c r="N35" s="41"/>
      <c r="O35" s="24">
        <f t="shared" si="6"/>
        <v>0</v>
      </c>
      <c r="P35" s="24">
        <f t="shared" si="7"/>
        <v>0</v>
      </c>
      <c r="Q35" s="24">
        <f t="shared" si="8"/>
        <v>0</v>
      </c>
      <c r="R35" s="44"/>
    </row>
    <row r="36" spans="1:18" ht="47.25" x14ac:dyDescent="0.25">
      <c r="A36" s="22" t="s">
        <v>19</v>
      </c>
      <c r="B36" s="23" t="s">
        <v>20</v>
      </c>
      <c r="C36" s="4" t="s">
        <v>143</v>
      </c>
      <c r="D36" s="9" t="s">
        <v>144</v>
      </c>
      <c r="E36" s="9" t="s">
        <v>143</v>
      </c>
      <c r="F36" s="10">
        <v>19</v>
      </c>
      <c r="G36" s="39">
        <f t="shared" si="0"/>
        <v>57</v>
      </c>
      <c r="H36" s="40">
        <v>66.3</v>
      </c>
      <c r="I36" s="10">
        <v>10</v>
      </c>
      <c r="J36" s="11">
        <v>72.930000000000007</v>
      </c>
      <c r="K36" s="11">
        <f t="shared" si="1"/>
        <v>3779.1</v>
      </c>
      <c r="L36" s="11">
        <f t="shared" si="2"/>
        <v>4157.01</v>
      </c>
      <c r="M36" s="9" t="s">
        <v>24</v>
      </c>
      <c r="N36" s="41"/>
      <c r="O36" s="24">
        <f t="shared" si="6"/>
        <v>0</v>
      </c>
      <c r="P36" s="24">
        <f t="shared" si="7"/>
        <v>0</v>
      </c>
      <c r="Q36" s="24">
        <f t="shared" si="8"/>
        <v>0</v>
      </c>
      <c r="R36" s="44"/>
    </row>
    <row r="37" spans="1:18" ht="47.25" x14ac:dyDescent="0.25">
      <c r="A37" s="22" t="s">
        <v>19</v>
      </c>
      <c r="B37" s="23" t="s">
        <v>20</v>
      </c>
      <c r="C37" s="4" t="s">
        <v>145</v>
      </c>
      <c r="D37" s="9" t="s">
        <v>146</v>
      </c>
      <c r="E37" s="9" t="s">
        <v>145</v>
      </c>
      <c r="F37" s="10">
        <v>10</v>
      </c>
      <c r="G37" s="39">
        <f t="shared" si="0"/>
        <v>30</v>
      </c>
      <c r="H37" s="40">
        <v>132.6</v>
      </c>
      <c r="I37" s="10">
        <v>10</v>
      </c>
      <c r="J37" s="11">
        <v>145.86000000000001</v>
      </c>
      <c r="K37" s="11">
        <f t="shared" si="1"/>
        <v>3978</v>
      </c>
      <c r="L37" s="11">
        <f t="shared" si="2"/>
        <v>4375.8</v>
      </c>
      <c r="M37" s="9" t="s">
        <v>24</v>
      </c>
      <c r="N37" s="41"/>
      <c r="O37" s="24">
        <f t="shared" si="6"/>
        <v>0</v>
      </c>
      <c r="P37" s="24">
        <f t="shared" si="7"/>
        <v>0</v>
      </c>
      <c r="Q37" s="24">
        <f t="shared" si="8"/>
        <v>0</v>
      </c>
      <c r="R37" s="44"/>
    </row>
    <row r="38" spans="1:18" ht="47.25" x14ac:dyDescent="0.25">
      <c r="A38" s="22" t="s">
        <v>19</v>
      </c>
      <c r="B38" s="23" t="s">
        <v>20</v>
      </c>
      <c r="C38" s="4" t="s">
        <v>147</v>
      </c>
      <c r="D38" s="9" t="s">
        <v>148</v>
      </c>
      <c r="E38" s="9" t="s">
        <v>147</v>
      </c>
      <c r="F38" s="10">
        <v>15</v>
      </c>
      <c r="G38" s="39">
        <f t="shared" si="0"/>
        <v>45</v>
      </c>
      <c r="H38" s="40">
        <v>137.69999999999999</v>
      </c>
      <c r="I38" s="10">
        <v>10</v>
      </c>
      <c r="J38" s="11">
        <v>151.47</v>
      </c>
      <c r="K38" s="11">
        <f t="shared" si="1"/>
        <v>6196.4999999999991</v>
      </c>
      <c r="L38" s="11">
        <f t="shared" si="2"/>
        <v>6816.15</v>
      </c>
      <c r="M38" s="9" t="s">
        <v>24</v>
      </c>
      <c r="N38" s="41"/>
      <c r="O38" s="24">
        <f t="shared" si="6"/>
        <v>0</v>
      </c>
      <c r="P38" s="24">
        <f t="shared" si="7"/>
        <v>0</v>
      </c>
      <c r="Q38" s="24">
        <f t="shared" si="8"/>
        <v>0</v>
      </c>
      <c r="R38" s="44"/>
    </row>
    <row r="39" spans="1:18" ht="47.25" x14ac:dyDescent="0.25">
      <c r="A39" s="22" t="s">
        <v>19</v>
      </c>
      <c r="B39" s="23" t="s">
        <v>20</v>
      </c>
      <c r="C39" s="4" t="s">
        <v>149</v>
      </c>
      <c r="D39" s="9" t="s">
        <v>150</v>
      </c>
      <c r="E39" s="9" t="s">
        <v>149</v>
      </c>
      <c r="F39" s="10">
        <v>8</v>
      </c>
      <c r="G39" s="39">
        <f t="shared" si="0"/>
        <v>24</v>
      </c>
      <c r="H39" s="40">
        <v>10.199999999999999</v>
      </c>
      <c r="I39" s="10">
        <v>21</v>
      </c>
      <c r="J39" s="11">
        <v>12.34</v>
      </c>
      <c r="K39" s="11">
        <f t="shared" si="1"/>
        <v>244.79999999999998</v>
      </c>
      <c r="L39" s="11">
        <f t="shared" si="2"/>
        <v>296.15999999999997</v>
      </c>
      <c r="M39" s="9" t="s">
        <v>24</v>
      </c>
      <c r="N39" s="41"/>
      <c r="O39" s="24">
        <f t="shared" si="6"/>
        <v>0</v>
      </c>
      <c r="P39" s="24">
        <f t="shared" si="7"/>
        <v>0</v>
      </c>
      <c r="Q39" s="24">
        <f t="shared" si="8"/>
        <v>0</v>
      </c>
      <c r="R39" s="44"/>
    </row>
    <row r="40" spans="1:18" ht="47.25" x14ac:dyDescent="0.25">
      <c r="A40" s="22" t="s">
        <v>19</v>
      </c>
      <c r="B40" s="23" t="s">
        <v>20</v>
      </c>
      <c r="C40" s="4" t="s">
        <v>151</v>
      </c>
      <c r="D40" s="9" t="s">
        <v>152</v>
      </c>
      <c r="E40" s="9" t="s">
        <v>151</v>
      </c>
      <c r="F40" s="10">
        <v>7</v>
      </c>
      <c r="G40" s="39">
        <f t="shared" si="0"/>
        <v>21</v>
      </c>
      <c r="H40" s="40">
        <v>10.199999999999999</v>
      </c>
      <c r="I40" s="10">
        <v>21</v>
      </c>
      <c r="J40" s="11">
        <v>12.34</v>
      </c>
      <c r="K40" s="11">
        <f t="shared" si="1"/>
        <v>214.2</v>
      </c>
      <c r="L40" s="11">
        <f t="shared" si="2"/>
        <v>259.14</v>
      </c>
      <c r="M40" s="9" t="s">
        <v>24</v>
      </c>
      <c r="N40" s="41"/>
      <c r="O40" s="24">
        <f t="shared" si="6"/>
        <v>0</v>
      </c>
      <c r="P40" s="24">
        <f t="shared" si="7"/>
        <v>0</v>
      </c>
      <c r="Q40" s="24">
        <f t="shared" si="8"/>
        <v>0</v>
      </c>
      <c r="R40" s="44"/>
    </row>
    <row r="41" spans="1:18" ht="47.25" x14ac:dyDescent="0.25">
      <c r="A41" s="22" t="s">
        <v>19</v>
      </c>
      <c r="B41" s="23" t="s">
        <v>20</v>
      </c>
      <c r="C41" s="4" t="s">
        <v>153</v>
      </c>
      <c r="D41" s="9" t="s">
        <v>154</v>
      </c>
      <c r="E41" s="9" t="s">
        <v>153</v>
      </c>
      <c r="F41" s="10">
        <v>6</v>
      </c>
      <c r="G41" s="39">
        <f t="shared" si="0"/>
        <v>18</v>
      </c>
      <c r="H41" s="40">
        <v>10.199999999999999</v>
      </c>
      <c r="I41" s="10">
        <v>21</v>
      </c>
      <c r="J41" s="11">
        <v>12.34</v>
      </c>
      <c r="K41" s="11">
        <f t="shared" si="1"/>
        <v>183.6</v>
      </c>
      <c r="L41" s="11">
        <f t="shared" si="2"/>
        <v>222.12</v>
      </c>
      <c r="M41" s="9" t="s">
        <v>24</v>
      </c>
      <c r="N41" s="41"/>
      <c r="O41" s="24">
        <f t="shared" si="6"/>
        <v>0</v>
      </c>
      <c r="P41" s="24">
        <f t="shared" si="7"/>
        <v>0</v>
      </c>
      <c r="Q41" s="24">
        <f t="shared" si="8"/>
        <v>0</v>
      </c>
      <c r="R41" s="44"/>
    </row>
    <row r="42" spans="1:18" ht="47.25" x14ac:dyDescent="0.25">
      <c r="A42" s="22" t="s">
        <v>19</v>
      </c>
      <c r="B42" s="23" t="s">
        <v>20</v>
      </c>
      <c r="C42" s="4" t="s">
        <v>155</v>
      </c>
      <c r="D42" s="9" t="s">
        <v>156</v>
      </c>
      <c r="E42" s="9" t="s">
        <v>155</v>
      </c>
      <c r="F42" s="10">
        <v>10</v>
      </c>
      <c r="G42" s="39">
        <f t="shared" si="0"/>
        <v>30</v>
      </c>
      <c r="H42" s="40">
        <v>153</v>
      </c>
      <c r="I42" s="10">
        <v>10</v>
      </c>
      <c r="J42" s="11">
        <v>168.3</v>
      </c>
      <c r="K42" s="11">
        <f t="shared" si="1"/>
        <v>4590</v>
      </c>
      <c r="L42" s="11">
        <f t="shared" si="2"/>
        <v>5049</v>
      </c>
      <c r="M42" s="9" t="s">
        <v>24</v>
      </c>
      <c r="N42" s="41"/>
      <c r="O42" s="24">
        <f t="shared" si="6"/>
        <v>0</v>
      </c>
      <c r="P42" s="24">
        <f t="shared" si="7"/>
        <v>0</v>
      </c>
      <c r="Q42" s="24">
        <f t="shared" si="8"/>
        <v>0</v>
      </c>
      <c r="R42" s="44"/>
    </row>
    <row r="43" spans="1:18" ht="70.5" customHeight="1" thickBot="1" x14ac:dyDescent="0.35">
      <c r="J43" s="17" t="s">
        <v>73</v>
      </c>
      <c r="K43" s="16">
        <f>SUM(K3:K42)</f>
        <v>152687.88</v>
      </c>
      <c r="L43" s="16">
        <f>SUM(L3:L42)</f>
        <v>168027.24</v>
      </c>
      <c r="O43" s="25" t="s">
        <v>16</v>
      </c>
      <c r="P43" s="26">
        <f>SUM(P3:P42)</f>
        <v>0</v>
      </c>
    </row>
    <row r="44" spans="1:18" ht="61.5" customHeight="1" x14ac:dyDescent="0.3">
      <c r="N44" s="27"/>
      <c r="O44" s="27"/>
      <c r="P44" s="20" t="s">
        <v>17</v>
      </c>
      <c r="Q44" s="28">
        <f>SUM(Q3:Q42)</f>
        <v>0</v>
      </c>
    </row>
  </sheetData>
  <sheetProtection algorithmName="SHA-512" hashValue="3mLEjy2jHqp9JwISR2K5ciIO9O9Oh8lp41PeBabEKzZ2xb2Tw9et0birBgPKKwyc3x0OjrqmbL8JajAipPfi9w==" saltValue="YmLhbKF6fmFCEGXsXXuLqg==" spinCount="100000" sheet="1" objects="1" scenarios="1" selectLockedCells="1"/>
  <mergeCells count="1">
    <mergeCell ref="A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6F51D-280A-4B91-A2C2-A0A51DC019A6}">
  <dimension ref="A1:S49"/>
  <sheetViews>
    <sheetView zoomScale="70" zoomScaleNormal="70" workbookViewId="0">
      <selection activeCell="R3" sqref="R3"/>
    </sheetView>
  </sheetViews>
  <sheetFormatPr baseColWidth="10" defaultColWidth="11.19921875" defaultRowHeight="15.75" x14ac:dyDescent="0.25"/>
  <cols>
    <col min="1" max="2" width="11.19921875" style="19"/>
    <col min="3" max="3" width="17.5" style="19" customWidth="1"/>
    <col min="4" max="4" width="13.296875" style="19" customWidth="1"/>
    <col min="5" max="5" width="18.296875" style="19" customWidth="1"/>
    <col min="6" max="16" width="11.19921875" style="19"/>
    <col min="17" max="17" width="13.09765625" style="19" customWidth="1"/>
    <col min="18" max="18" width="15.09765625" style="19" customWidth="1"/>
    <col min="19" max="19" width="13.19921875" style="19" customWidth="1"/>
    <col min="20" max="16384" width="11.19921875" style="19"/>
  </cols>
  <sheetData>
    <row r="1" spans="1:19" ht="37.5" customHeight="1" x14ac:dyDescent="0.25">
      <c r="A1" s="45" t="s">
        <v>157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8"/>
      <c r="P1" s="18"/>
      <c r="Q1" s="4"/>
      <c r="R1" s="4"/>
      <c r="S1" s="4"/>
    </row>
    <row r="2" spans="1:19" ht="66" x14ac:dyDescent="0.3">
      <c r="A2" s="2" t="s">
        <v>2</v>
      </c>
      <c r="B2" s="2" t="s">
        <v>3</v>
      </c>
      <c r="C2" s="2" t="s">
        <v>4</v>
      </c>
      <c r="D2" s="1" t="s">
        <v>5</v>
      </c>
      <c r="E2" s="2" t="s">
        <v>6</v>
      </c>
      <c r="F2" s="6" t="s">
        <v>7</v>
      </c>
      <c r="G2" s="6" t="s">
        <v>8</v>
      </c>
      <c r="H2" s="6" t="s">
        <v>9</v>
      </c>
      <c r="I2" s="6" t="s">
        <v>0</v>
      </c>
      <c r="J2" s="6" t="s">
        <v>10</v>
      </c>
      <c r="K2" s="7" t="s">
        <v>11</v>
      </c>
      <c r="L2" s="7" t="s">
        <v>12</v>
      </c>
      <c r="M2" s="8" t="s">
        <v>13</v>
      </c>
      <c r="N2" s="20" t="s">
        <v>14</v>
      </c>
      <c r="O2" s="20" t="s">
        <v>15</v>
      </c>
      <c r="P2" s="21" t="s">
        <v>16</v>
      </c>
      <c r="Q2" s="21" t="s">
        <v>17</v>
      </c>
      <c r="R2" s="21" t="s">
        <v>18</v>
      </c>
    </row>
    <row r="3" spans="1:19" ht="63.75" x14ac:dyDescent="0.3">
      <c r="A3" s="22" t="s">
        <v>19</v>
      </c>
      <c r="B3" s="23" t="s">
        <v>20</v>
      </c>
      <c r="C3" s="4" t="s">
        <v>158</v>
      </c>
      <c r="D3" s="4" t="s">
        <v>159</v>
      </c>
      <c r="E3" s="3" t="s">
        <v>158</v>
      </c>
      <c r="F3" s="4">
        <v>17</v>
      </c>
      <c r="G3" s="42">
        <f>F3*3</f>
        <v>51</v>
      </c>
      <c r="H3" s="43">
        <v>81.599999999999994</v>
      </c>
      <c r="I3" s="4">
        <v>10</v>
      </c>
      <c r="J3" s="14">
        <v>89.759999999999991</v>
      </c>
      <c r="K3" s="14">
        <f>G3*H3</f>
        <v>4161.5999999999995</v>
      </c>
      <c r="L3" s="14">
        <f>G3*J3</f>
        <v>4577.7599999999993</v>
      </c>
      <c r="M3" s="4" t="s">
        <v>24</v>
      </c>
      <c r="N3" s="41"/>
      <c r="O3" s="24">
        <f>(N3+((N3*I3)/100))</f>
        <v>0</v>
      </c>
      <c r="P3" s="24">
        <f>N3*G3</f>
        <v>0</v>
      </c>
      <c r="Q3" s="24">
        <f>(N3+((N3*I3)/100))*G3</f>
        <v>0</v>
      </c>
      <c r="R3" s="44"/>
    </row>
    <row r="4" spans="1:19" ht="48" x14ac:dyDescent="0.3">
      <c r="A4" s="22" t="s">
        <v>19</v>
      </c>
      <c r="B4" s="23" t="s">
        <v>20</v>
      </c>
      <c r="C4" s="4" t="s">
        <v>160</v>
      </c>
      <c r="D4" s="4" t="s">
        <v>161</v>
      </c>
      <c r="E4" s="3" t="s">
        <v>160</v>
      </c>
      <c r="F4" s="4">
        <v>20</v>
      </c>
      <c r="G4" s="42">
        <f t="shared" ref="G4:G47" si="0">F4*3</f>
        <v>60</v>
      </c>
      <c r="H4" s="43">
        <v>76.5</v>
      </c>
      <c r="I4" s="4">
        <v>10</v>
      </c>
      <c r="J4" s="14">
        <v>84.15</v>
      </c>
      <c r="K4" s="14">
        <f t="shared" ref="K4:K47" si="1">G4*H4</f>
        <v>4590</v>
      </c>
      <c r="L4" s="14">
        <f t="shared" ref="L4:L47" si="2">G4*J4</f>
        <v>5049</v>
      </c>
      <c r="M4" s="4" t="s">
        <v>24</v>
      </c>
      <c r="N4" s="41"/>
      <c r="O4" s="24">
        <f t="shared" ref="O4:O42" si="3">(N4+((N4*I4)/100))</f>
        <v>0</v>
      </c>
      <c r="P4" s="24">
        <f t="shared" ref="P4:P42" si="4">N4*G4</f>
        <v>0</v>
      </c>
      <c r="Q4" s="24">
        <f t="shared" ref="Q4:Q42" si="5">(N4+((N4*I4)/100))*G4</f>
        <v>0</v>
      </c>
      <c r="R4" s="44"/>
    </row>
    <row r="5" spans="1:19" ht="48" x14ac:dyDescent="0.3">
      <c r="A5" s="22" t="s">
        <v>19</v>
      </c>
      <c r="B5" s="23" t="s">
        <v>20</v>
      </c>
      <c r="C5" s="4" t="s">
        <v>162</v>
      </c>
      <c r="D5" s="4" t="s">
        <v>163</v>
      </c>
      <c r="E5" s="3" t="s">
        <v>162</v>
      </c>
      <c r="F5" s="4">
        <v>25</v>
      </c>
      <c r="G5" s="42">
        <f t="shared" si="0"/>
        <v>75</v>
      </c>
      <c r="H5" s="43">
        <v>100.98</v>
      </c>
      <c r="I5" s="4">
        <v>10</v>
      </c>
      <c r="J5" s="14">
        <v>111.08</v>
      </c>
      <c r="K5" s="14">
        <f t="shared" si="1"/>
        <v>7573.5</v>
      </c>
      <c r="L5" s="14">
        <f t="shared" si="2"/>
        <v>8331</v>
      </c>
      <c r="M5" s="4" t="s">
        <v>24</v>
      </c>
      <c r="N5" s="41"/>
      <c r="O5" s="24">
        <f t="shared" si="3"/>
        <v>0</v>
      </c>
      <c r="P5" s="24">
        <f t="shared" si="4"/>
        <v>0</v>
      </c>
      <c r="Q5" s="24">
        <f t="shared" si="5"/>
        <v>0</v>
      </c>
      <c r="R5" s="44"/>
    </row>
    <row r="6" spans="1:19" ht="47.25" x14ac:dyDescent="0.3">
      <c r="A6" s="22" t="s">
        <v>19</v>
      </c>
      <c r="B6" s="23" t="s">
        <v>20</v>
      </c>
      <c r="C6" s="4" t="s">
        <v>164</v>
      </c>
      <c r="D6" s="4" t="s">
        <v>165</v>
      </c>
      <c r="E6" s="3" t="s">
        <v>164</v>
      </c>
      <c r="F6" s="4">
        <v>1</v>
      </c>
      <c r="G6" s="42">
        <f t="shared" si="0"/>
        <v>3</v>
      </c>
      <c r="H6" s="43">
        <v>484.5</v>
      </c>
      <c r="I6" s="4">
        <v>10</v>
      </c>
      <c r="J6" s="14">
        <v>532.95000000000005</v>
      </c>
      <c r="K6" s="14">
        <f t="shared" si="1"/>
        <v>1453.5</v>
      </c>
      <c r="L6" s="14">
        <f t="shared" si="2"/>
        <v>1598.8500000000001</v>
      </c>
      <c r="M6" s="4" t="s">
        <v>24</v>
      </c>
      <c r="N6" s="41"/>
      <c r="O6" s="24">
        <f t="shared" si="3"/>
        <v>0</v>
      </c>
      <c r="P6" s="24">
        <f t="shared" si="4"/>
        <v>0</v>
      </c>
      <c r="Q6" s="24">
        <f t="shared" si="5"/>
        <v>0</v>
      </c>
      <c r="R6" s="44"/>
    </row>
    <row r="7" spans="1:19" ht="47.25" x14ac:dyDescent="0.3">
      <c r="A7" s="22" t="s">
        <v>19</v>
      </c>
      <c r="B7" s="23" t="s">
        <v>20</v>
      </c>
      <c r="C7" s="4" t="s">
        <v>166</v>
      </c>
      <c r="D7" s="4" t="s">
        <v>167</v>
      </c>
      <c r="E7" s="3" t="s">
        <v>166</v>
      </c>
      <c r="F7" s="4">
        <v>1</v>
      </c>
      <c r="G7" s="42">
        <f t="shared" si="0"/>
        <v>3</v>
      </c>
      <c r="H7" s="43">
        <v>484.5</v>
      </c>
      <c r="I7" s="4">
        <v>10</v>
      </c>
      <c r="J7" s="14">
        <v>532.95000000000005</v>
      </c>
      <c r="K7" s="14">
        <f t="shared" si="1"/>
        <v>1453.5</v>
      </c>
      <c r="L7" s="14">
        <f t="shared" si="2"/>
        <v>1598.8500000000001</v>
      </c>
      <c r="M7" s="4" t="s">
        <v>24</v>
      </c>
      <c r="N7" s="41"/>
      <c r="O7" s="24">
        <f t="shared" si="3"/>
        <v>0</v>
      </c>
      <c r="P7" s="24">
        <f t="shared" si="4"/>
        <v>0</v>
      </c>
      <c r="Q7" s="24">
        <f t="shared" si="5"/>
        <v>0</v>
      </c>
      <c r="R7" s="44"/>
    </row>
    <row r="8" spans="1:19" ht="47.25" x14ac:dyDescent="0.3">
      <c r="A8" s="22" t="s">
        <v>19</v>
      </c>
      <c r="B8" s="23" t="s">
        <v>20</v>
      </c>
      <c r="C8" s="4" t="s">
        <v>168</v>
      </c>
      <c r="D8" s="4" t="s">
        <v>169</v>
      </c>
      <c r="E8" s="3" t="s">
        <v>168</v>
      </c>
      <c r="F8" s="4">
        <v>1</v>
      </c>
      <c r="G8" s="42">
        <f t="shared" si="0"/>
        <v>3</v>
      </c>
      <c r="H8" s="43">
        <v>484.5</v>
      </c>
      <c r="I8" s="4">
        <v>10</v>
      </c>
      <c r="J8" s="14">
        <v>532.95000000000005</v>
      </c>
      <c r="K8" s="14">
        <f t="shared" si="1"/>
        <v>1453.5</v>
      </c>
      <c r="L8" s="14">
        <f t="shared" si="2"/>
        <v>1598.8500000000001</v>
      </c>
      <c r="M8" s="4" t="s">
        <v>24</v>
      </c>
      <c r="N8" s="41"/>
      <c r="O8" s="24">
        <f t="shared" si="3"/>
        <v>0</v>
      </c>
      <c r="P8" s="24">
        <f t="shared" si="4"/>
        <v>0</v>
      </c>
      <c r="Q8" s="24">
        <f t="shared" si="5"/>
        <v>0</v>
      </c>
      <c r="R8" s="44"/>
    </row>
    <row r="9" spans="1:19" ht="48" x14ac:dyDescent="0.3">
      <c r="A9" s="22" t="s">
        <v>19</v>
      </c>
      <c r="B9" s="23" t="s">
        <v>20</v>
      </c>
      <c r="C9" s="4" t="s">
        <v>170</v>
      </c>
      <c r="D9" s="4" t="s">
        <v>171</v>
      </c>
      <c r="E9" s="3" t="s">
        <v>170</v>
      </c>
      <c r="F9" s="4">
        <v>1</v>
      </c>
      <c r="G9" s="42">
        <f t="shared" si="0"/>
        <v>3</v>
      </c>
      <c r="H9" s="43">
        <v>581.4</v>
      </c>
      <c r="I9" s="4">
        <v>10</v>
      </c>
      <c r="J9" s="14">
        <v>639.54</v>
      </c>
      <c r="K9" s="14">
        <f t="shared" si="1"/>
        <v>1744.1999999999998</v>
      </c>
      <c r="L9" s="14">
        <f t="shared" si="2"/>
        <v>1918.62</v>
      </c>
      <c r="M9" s="4" t="s">
        <v>24</v>
      </c>
      <c r="N9" s="41"/>
      <c r="O9" s="24">
        <f t="shared" si="3"/>
        <v>0</v>
      </c>
      <c r="P9" s="24">
        <f t="shared" si="4"/>
        <v>0</v>
      </c>
      <c r="Q9" s="24">
        <f t="shared" si="5"/>
        <v>0</v>
      </c>
      <c r="R9" s="44"/>
    </row>
    <row r="10" spans="1:19" ht="48" x14ac:dyDescent="0.3">
      <c r="A10" s="22" t="s">
        <v>19</v>
      </c>
      <c r="B10" s="23" t="s">
        <v>20</v>
      </c>
      <c r="C10" s="4" t="s">
        <v>172</v>
      </c>
      <c r="D10" s="4" t="s">
        <v>173</v>
      </c>
      <c r="E10" s="3" t="s">
        <v>172</v>
      </c>
      <c r="F10" s="4">
        <v>1</v>
      </c>
      <c r="G10" s="42">
        <f t="shared" si="0"/>
        <v>3</v>
      </c>
      <c r="H10" s="43">
        <v>581.4</v>
      </c>
      <c r="I10" s="4">
        <v>10</v>
      </c>
      <c r="J10" s="14">
        <v>639.54</v>
      </c>
      <c r="K10" s="14">
        <f t="shared" si="1"/>
        <v>1744.1999999999998</v>
      </c>
      <c r="L10" s="14">
        <f t="shared" si="2"/>
        <v>1918.62</v>
      </c>
      <c r="M10" s="4" t="s">
        <v>24</v>
      </c>
      <c r="N10" s="41"/>
      <c r="O10" s="24">
        <f t="shared" si="3"/>
        <v>0</v>
      </c>
      <c r="P10" s="24">
        <f t="shared" si="4"/>
        <v>0</v>
      </c>
      <c r="Q10" s="24">
        <f t="shared" si="5"/>
        <v>0</v>
      </c>
      <c r="R10" s="44"/>
    </row>
    <row r="11" spans="1:19" ht="47.25" x14ac:dyDescent="0.3">
      <c r="A11" s="22" t="s">
        <v>19</v>
      </c>
      <c r="B11" s="23" t="s">
        <v>20</v>
      </c>
      <c r="C11" s="4" t="s">
        <v>174</v>
      </c>
      <c r="D11" s="4" t="s">
        <v>175</v>
      </c>
      <c r="E11" s="3" t="s">
        <v>174</v>
      </c>
      <c r="F11" s="4">
        <v>1</v>
      </c>
      <c r="G11" s="42">
        <f t="shared" si="0"/>
        <v>3</v>
      </c>
      <c r="H11" s="43">
        <v>663</v>
      </c>
      <c r="I11" s="4">
        <v>10</v>
      </c>
      <c r="J11" s="14">
        <v>729.3</v>
      </c>
      <c r="K11" s="14">
        <f t="shared" si="1"/>
        <v>1989</v>
      </c>
      <c r="L11" s="14">
        <f t="shared" si="2"/>
        <v>2187.8999999999996</v>
      </c>
      <c r="M11" s="4" t="s">
        <v>24</v>
      </c>
      <c r="N11" s="41"/>
      <c r="O11" s="24">
        <f t="shared" si="3"/>
        <v>0</v>
      </c>
      <c r="P11" s="24">
        <f t="shared" si="4"/>
        <v>0</v>
      </c>
      <c r="Q11" s="24">
        <f t="shared" si="5"/>
        <v>0</v>
      </c>
      <c r="R11" s="44"/>
    </row>
    <row r="12" spans="1:19" ht="47.25" x14ac:dyDescent="0.3">
      <c r="A12" s="22" t="s">
        <v>19</v>
      </c>
      <c r="B12" s="23" t="s">
        <v>20</v>
      </c>
      <c r="C12" s="4" t="s">
        <v>176</v>
      </c>
      <c r="D12" s="4" t="s">
        <v>177</v>
      </c>
      <c r="E12" s="3" t="s">
        <v>176</v>
      </c>
      <c r="F12" s="4">
        <v>1</v>
      </c>
      <c r="G12" s="42">
        <f t="shared" si="0"/>
        <v>3</v>
      </c>
      <c r="H12" s="43">
        <v>663</v>
      </c>
      <c r="I12" s="4">
        <v>10</v>
      </c>
      <c r="J12" s="14">
        <v>729.3</v>
      </c>
      <c r="K12" s="14">
        <f t="shared" si="1"/>
        <v>1989</v>
      </c>
      <c r="L12" s="14">
        <f t="shared" si="2"/>
        <v>2187.8999999999996</v>
      </c>
      <c r="M12" s="4" t="s">
        <v>24</v>
      </c>
      <c r="N12" s="41"/>
      <c r="O12" s="24">
        <f t="shared" si="3"/>
        <v>0</v>
      </c>
      <c r="P12" s="24">
        <f t="shared" si="4"/>
        <v>0</v>
      </c>
      <c r="Q12" s="24">
        <f t="shared" si="5"/>
        <v>0</v>
      </c>
      <c r="R12" s="44"/>
    </row>
    <row r="13" spans="1:19" ht="47.25" x14ac:dyDescent="0.3">
      <c r="A13" s="22" t="s">
        <v>19</v>
      </c>
      <c r="B13" s="23" t="s">
        <v>20</v>
      </c>
      <c r="C13" s="4" t="s">
        <v>178</v>
      </c>
      <c r="D13" s="4" t="s">
        <v>179</v>
      </c>
      <c r="E13" s="3" t="s">
        <v>178</v>
      </c>
      <c r="F13" s="4">
        <v>1</v>
      </c>
      <c r="G13" s="42">
        <f t="shared" si="0"/>
        <v>3</v>
      </c>
      <c r="H13" s="43">
        <v>663</v>
      </c>
      <c r="I13" s="4">
        <v>10</v>
      </c>
      <c r="J13" s="14">
        <v>729.3</v>
      </c>
      <c r="K13" s="14">
        <f t="shared" si="1"/>
        <v>1989</v>
      </c>
      <c r="L13" s="14">
        <f t="shared" si="2"/>
        <v>2187.8999999999996</v>
      </c>
      <c r="M13" s="4" t="s">
        <v>24</v>
      </c>
      <c r="N13" s="41"/>
      <c r="O13" s="24">
        <f t="shared" si="3"/>
        <v>0</v>
      </c>
      <c r="P13" s="24">
        <f t="shared" si="4"/>
        <v>0</v>
      </c>
      <c r="Q13" s="24">
        <f t="shared" si="5"/>
        <v>0</v>
      </c>
      <c r="R13" s="44"/>
    </row>
    <row r="14" spans="1:19" ht="47.25" x14ac:dyDescent="0.3">
      <c r="A14" s="22" t="s">
        <v>19</v>
      </c>
      <c r="B14" s="23" t="s">
        <v>20</v>
      </c>
      <c r="C14" s="4" t="s">
        <v>180</v>
      </c>
      <c r="D14" s="4" t="s">
        <v>181</v>
      </c>
      <c r="E14" s="3" t="s">
        <v>180</v>
      </c>
      <c r="F14" s="4">
        <v>1</v>
      </c>
      <c r="G14" s="42">
        <f t="shared" si="0"/>
        <v>3</v>
      </c>
      <c r="H14" s="43">
        <v>663</v>
      </c>
      <c r="I14" s="4">
        <v>10</v>
      </c>
      <c r="J14" s="14">
        <v>729.3</v>
      </c>
      <c r="K14" s="14">
        <f t="shared" si="1"/>
        <v>1989</v>
      </c>
      <c r="L14" s="14">
        <f t="shared" si="2"/>
        <v>2187.8999999999996</v>
      </c>
      <c r="M14" s="4" t="s">
        <v>24</v>
      </c>
      <c r="N14" s="41"/>
      <c r="O14" s="24">
        <f t="shared" si="3"/>
        <v>0</v>
      </c>
      <c r="P14" s="24">
        <f t="shared" si="4"/>
        <v>0</v>
      </c>
      <c r="Q14" s="24">
        <f t="shared" si="5"/>
        <v>0</v>
      </c>
      <c r="R14" s="44"/>
    </row>
    <row r="15" spans="1:19" ht="47.25" x14ac:dyDescent="0.3">
      <c r="A15" s="22" t="s">
        <v>19</v>
      </c>
      <c r="B15" s="23" t="s">
        <v>20</v>
      </c>
      <c r="C15" s="4" t="s">
        <v>182</v>
      </c>
      <c r="D15" s="4" t="s">
        <v>183</v>
      </c>
      <c r="E15" s="3" t="s">
        <v>182</v>
      </c>
      <c r="F15" s="4">
        <v>1</v>
      </c>
      <c r="G15" s="42">
        <f t="shared" si="0"/>
        <v>3</v>
      </c>
      <c r="H15" s="43">
        <v>683.4</v>
      </c>
      <c r="I15" s="4">
        <v>10</v>
      </c>
      <c r="J15" s="14">
        <v>751.74</v>
      </c>
      <c r="K15" s="14">
        <f t="shared" si="1"/>
        <v>2050.1999999999998</v>
      </c>
      <c r="L15" s="14">
        <f t="shared" si="2"/>
        <v>2255.2200000000003</v>
      </c>
      <c r="M15" s="4" t="s">
        <v>24</v>
      </c>
      <c r="N15" s="41"/>
      <c r="O15" s="24">
        <f t="shared" si="3"/>
        <v>0</v>
      </c>
      <c r="P15" s="24">
        <f t="shared" si="4"/>
        <v>0</v>
      </c>
      <c r="Q15" s="24">
        <f t="shared" si="5"/>
        <v>0</v>
      </c>
      <c r="R15" s="44"/>
    </row>
    <row r="16" spans="1:19" ht="47.25" x14ac:dyDescent="0.3">
      <c r="A16" s="22" t="s">
        <v>19</v>
      </c>
      <c r="B16" s="23" t="s">
        <v>20</v>
      </c>
      <c r="C16" s="4" t="s">
        <v>184</v>
      </c>
      <c r="D16" s="4" t="s">
        <v>185</v>
      </c>
      <c r="E16" s="3" t="s">
        <v>184</v>
      </c>
      <c r="F16" s="4">
        <v>1</v>
      </c>
      <c r="G16" s="42">
        <f t="shared" si="0"/>
        <v>3</v>
      </c>
      <c r="H16" s="43">
        <v>683.4</v>
      </c>
      <c r="I16" s="4">
        <v>10</v>
      </c>
      <c r="J16" s="14">
        <v>751.74</v>
      </c>
      <c r="K16" s="14">
        <f t="shared" si="1"/>
        <v>2050.1999999999998</v>
      </c>
      <c r="L16" s="14">
        <f t="shared" si="2"/>
        <v>2255.2200000000003</v>
      </c>
      <c r="M16" s="4" t="s">
        <v>24</v>
      </c>
      <c r="N16" s="41"/>
      <c r="O16" s="24">
        <f t="shared" si="3"/>
        <v>0</v>
      </c>
      <c r="P16" s="24">
        <f t="shared" si="4"/>
        <v>0</v>
      </c>
      <c r="Q16" s="24">
        <f t="shared" si="5"/>
        <v>0</v>
      </c>
      <c r="R16" s="44"/>
    </row>
    <row r="17" spans="1:18" ht="47.25" x14ac:dyDescent="0.3">
      <c r="A17" s="22" t="s">
        <v>19</v>
      </c>
      <c r="B17" s="23" t="s">
        <v>20</v>
      </c>
      <c r="C17" s="4" t="s">
        <v>186</v>
      </c>
      <c r="D17" s="4" t="s">
        <v>187</v>
      </c>
      <c r="E17" s="3" t="s">
        <v>186</v>
      </c>
      <c r="F17" s="4">
        <v>1</v>
      </c>
      <c r="G17" s="42">
        <f t="shared" si="0"/>
        <v>3</v>
      </c>
      <c r="H17" s="43">
        <v>581.4</v>
      </c>
      <c r="I17" s="4">
        <v>10</v>
      </c>
      <c r="J17" s="14">
        <v>639.54</v>
      </c>
      <c r="K17" s="14">
        <f t="shared" si="1"/>
        <v>1744.1999999999998</v>
      </c>
      <c r="L17" s="14">
        <f t="shared" si="2"/>
        <v>1918.62</v>
      </c>
      <c r="M17" s="4" t="s">
        <v>24</v>
      </c>
      <c r="N17" s="41"/>
      <c r="O17" s="24">
        <f t="shared" si="3"/>
        <v>0</v>
      </c>
      <c r="P17" s="24">
        <f t="shared" si="4"/>
        <v>0</v>
      </c>
      <c r="Q17" s="24">
        <f t="shared" si="5"/>
        <v>0</v>
      </c>
      <c r="R17" s="44"/>
    </row>
    <row r="18" spans="1:18" ht="47.25" x14ac:dyDescent="0.3">
      <c r="A18" s="22" t="s">
        <v>19</v>
      </c>
      <c r="B18" s="23" t="s">
        <v>20</v>
      </c>
      <c r="C18" s="4" t="s">
        <v>188</v>
      </c>
      <c r="D18" s="4" t="s">
        <v>189</v>
      </c>
      <c r="E18" s="3" t="s">
        <v>188</v>
      </c>
      <c r="F18" s="4">
        <v>1</v>
      </c>
      <c r="G18" s="42">
        <f t="shared" si="0"/>
        <v>3</v>
      </c>
      <c r="H18" s="43">
        <v>581.4</v>
      </c>
      <c r="I18" s="4">
        <v>10</v>
      </c>
      <c r="J18" s="14">
        <v>639.54</v>
      </c>
      <c r="K18" s="14">
        <f t="shared" si="1"/>
        <v>1744.1999999999998</v>
      </c>
      <c r="L18" s="14">
        <f t="shared" si="2"/>
        <v>1918.62</v>
      </c>
      <c r="M18" s="4" t="s">
        <v>24</v>
      </c>
      <c r="N18" s="41"/>
      <c r="O18" s="24">
        <f t="shared" si="3"/>
        <v>0</v>
      </c>
      <c r="P18" s="24">
        <f t="shared" si="4"/>
        <v>0</v>
      </c>
      <c r="Q18" s="24">
        <f t="shared" si="5"/>
        <v>0</v>
      </c>
      <c r="R18" s="44"/>
    </row>
    <row r="19" spans="1:18" ht="47.25" x14ac:dyDescent="0.3">
      <c r="A19" s="22" t="s">
        <v>19</v>
      </c>
      <c r="B19" s="23" t="s">
        <v>20</v>
      </c>
      <c r="C19" s="4" t="s">
        <v>190</v>
      </c>
      <c r="D19" s="4" t="s">
        <v>191</v>
      </c>
      <c r="E19" s="3" t="s">
        <v>190</v>
      </c>
      <c r="F19" s="4">
        <v>1</v>
      </c>
      <c r="G19" s="42">
        <f t="shared" si="0"/>
        <v>3</v>
      </c>
      <c r="H19" s="43">
        <v>622.20000000000005</v>
      </c>
      <c r="I19" s="4">
        <v>10</v>
      </c>
      <c r="J19" s="14">
        <v>684.42000000000007</v>
      </c>
      <c r="K19" s="14">
        <f t="shared" si="1"/>
        <v>1866.6000000000001</v>
      </c>
      <c r="L19" s="14">
        <f t="shared" si="2"/>
        <v>2053.2600000000002</v>
      </c>
      <c r="M19" s="4" t="s">
        <v>24</v>
      </c>
      <c r="N19" s="41"/>
      <c r="O19" s="24">
        <f t="shared" si="3"/>
        <v>0</v>
      </c>
      <c r="P19" s="24">
        <f t="shared" si="4"/>
        <v>0</v>
      </c>
      <c r="Q19" s="24">
        <f t="shared" si="5"/>
        <v>0</v>
      </c>
      <c r="R19" s="44"/>
    </row>
    <row r="20" spans="1:18" ht="47.25" x14ac:dyDescent="0.3">
      <c r="A20" s="22" t="s">
        <v>19</v>
      </c>
      <c r="B20" s="23" t="s">
        <v>20</v>
      </c>
      <c r="C20" s="4" t="s">
        <v>192</v>
      </c>
      <c r="D20" s="4" t="s">
        <v>193</v>
      </c>
      <c r="E20" s="3" t="s">
        <v>192</v>
      </c>
      <c r="F20" s="4">
        <v>1</v>
      </c>
      <c r="G20" s="42">
        <f t="shared" si="0"/>
        <v>3</v>
      </c>
      <c r="H20" s="43">
        <v>622.20000000000005</v>
      </c>
      <c r="I20" s="4">
        <v>10</v>
      </c>
      <c r="J20" s="14">
        <v>684.42000000000007</v>
      </c>
      <c r="K20" s="14">
        <f t="shared" si="1"/>
        <v>1866.6000000000001</v>
      </c>
      <c r="L20" s="14">
        <f t="shared" si="2"/>
        <v>2053.2600000000002</v>
      </c>
      <c r="M20" s="4" t="s">
        <v>24</v>
      </c>
      <c r="N20" s="41"/>
      <c r="O20" s="24">
        <f t="shared" si="3"/>
        <v>0</v>
      </c>
      <c r="P20" s="24">
        <f t="shared" si="4"/>
        <v>0</v>
      </c>
      <c r="Q20" s="24">
        <f t="shared" si="5"/>
        <v>0</v>
      </c>
      <c r="R20" s="44"/>
    </row>
    <row r="21" spans="1:18" ht="47.25" x14ac:dyDescent="0.3">
      <c r="A21" s="22" t="s">
        <v>19</v>
      </c>
      <c r="B21" s="23" t="s">
        <v>20</v>
      </c>
      <c r="C21" s="4" t="s">
        <v>194</v>
      </c>
      <c r="D21" s="4" t="s">
        <v>195</v>
      </c>
      <c r="E21" s="3" t="s">
        <v>194</v>
      </c>
      <c r="F21" s="4">
        <v>1</v>
      </c>
      <c r="G21" s="42">
        <f t="shared" si="0"/>
        <v>3</v>
      </c>
      <c r="H21" s="43">
        <v>765</v>
      </c>
      <c r="I21" s="4">
        <v>10</v>
      </c>
      <c r="J21" s="14">
        <v>841.5</v>
      </c>
      <c r="K21" s="14">
        <f t="shared" si="1"/>
        <v>2295</v>
      </c>
      <c r="L21" s="14">
        <f t="shared" si="2"/>
        <v>2524.5</v>
      </c>
      <c r="M21" s="4" t="s">
        <v>24</v>
      </c>
      <c r="N21" s="41"/>
      <c r="O21" s="24">
        <f t="shared" si="3"/>
        <v>0</v>
      </c>
      <c r="P21" s="24">
        <f t="shared" si="4"/>
        <v>0</v>
      </c>
      <c r="Q21" s="24">
        <f t="shared" si="5"/>
        <v>0</v>
      </c>
      <c r="R21" s="44"/>
    </row>
    <row r="22" spans="1:18" ht="47.25" x14ac:dyDescent="0.3">
      <c r="A22" s="22" t="s">
        <v>19</v>
      </c>
      <c r="B22" s="23" t="s">
        <v>20</v>
      </c>
      <c r="C22" s="4" t="s">
        <v>196</v>
      </c>
      <c r="D22" s="4" t="s">
        <v>197</v>
      </c>
      <c r="E22" s="3" t="s">
        <v>196</v>
      </c>
      <c r="F22" s="4">
        <v>1</v>
      </c>
      <c r="G22" s="42">
        <f t="shared" si="0"/>
        <v>3</v>
      </c>
      <c r="H22" s="43">
        <v>765</v>
      </c>
      <c r="I22" s="4">
        <v>10</v>
      </c>
      <c r="J22" s="14">
        <v>841.5</v>
      </c>
      <c r="K22" s="14">
        <f t="shared" si="1"/>
        <v>2295</v>
      </c>
      <c r="L22" s="14">
        <f t="shared" si="2"/>
        <v>2524.5</v>
      </c>
      <c r="M22" s="4" t="s">
        <v>24</v>
      </c>
      <c r="N22" s="41"/>
      <c r="O22" s="24">
        <f t="shared" si="3"/>
        <v>0</v>
      </c>
      <c r="P22" s="24">
        <f t="shared" si="4"/>
        <v>0</v>
      </c>
      <c r="Q22" s="24">
        <f t="shared" si="5"/>
        <v>0</v>
      </c>
      <c r="R22" s="44"/>
    </row>
    <row r="23" spans="1:18" ht="47.25" x14ac:dyDescent="0.3">
      <c r="A23" s="22" t="s">
        <v>19</v>
      </c>
      <c r="B23" s="23" t="s">
        <v>20</v>
      </c>
      <c r="C23" s="4" t="s">
        <v>198</v>
      </c>
      <c r="D23" s="4" t="s">
        <v>199</v>
      </c>
      <c r="E23" s="3" t="s">
        <v>198</v>
      </c>
      <c r="F23" s="4">
        <v>1</v>
      </c>
      <c r="G23" s="42">
        <f t="shared" si="0"/>
        <v>3</v>
      </c>
      <c r="H23" s="43">
        <v>867</v>
      </c>
      <c r="I23" s="4">
        <v>10</v>
      </c>
      <c r="J23" s="14">
        <v>953.7</v>
      </c>
      <c r="K23" s="14">
        <f t="shared" si="1"/>
        <v>2601</v>
      </c>
      <c r="L23" s="14">
        <f t="shared" si="2"/>
        <v>2861.1000000000004</v>
      </c>
      <c r="M23" s="4" t="s">
        <v>24</v>
      </c>
      <c r="N23" s="41"/>
      <c r="O23" s="24">
        <f t="shared" si="3"/>
        <v>0</v>
      </c>
      <c r="P23" s="24">
        <f t="shared" si="4"/>
        <v>0</v>
      </c>
      <c r="Q23" s="24">
        <f t="shared" si="5"/>
        <v>0</v>
      </c>
      <c r="R23" s="44"/>
    </row>
    <row r="24" spans="1:18" ht="47.25" x14ac:dyDescent="0.3">
      <c r="A24" s="22" t="s">
        <v>19</v>
      </c>
      <c r="B24" s="23" t="s">
        <v>20</v>
      </c>
      <c r="C24" s="4" t="s">
        <v>200</v>
      </c>
      <c r="D24" s="4" t="s">
        <v>201</v>
      </c>
      <c r="E24" s="3" t="s">
        <v>200</v>
      </c>
      <c r="F24" s="4">
        <v>1</v>
      </c>
      <c r="G24" s="42">
        <f t="shared" si="0"/>
        <v>3</v>
      </c>
      <c r="H24" s="43">
        <v>1122</v>
      </c>
      <c r="I24" s="4">
        <v>10</v>
      </c>
      <c r="J24" s="14">
        <v>1234.2</v>
      </c>
      <c r="K24" s="14">
        <f t="shared" si="1"/>
        <v>3366</v>
      </c>
      <c r="L24" s="14">
        <f t="shared" si="2"/>
        <v>3702.6000000000004</v>
      </c>
      <c r="M24" s="4" t="s">
        <v>24</v>
      </c>
      <c r="N24" s="41"/>
      <c r="O24" s="24">
        <f t="shared" si="3"/>
        <v>0</v>
      </c>
      <c r="P24" s="24">
        <f t="shared" si="4"/>
        <v>0</v>
      </c>
      <c r="Q24" s="24">
        <f t="shared" si="5"/>
        <v>0</v>
      </c>
      <c r="R24" s="44"/>
    </row>
    <row r="25" spans="1:18" ht="47.25" x14ac:dyDescent="0.3">
      <c r="A25" s="22" t="s">
        <v>19</v>
      </c>
      <c r="B25" s="23" t="s">
        <v>20</v>
      </c>
      <c r="C25" s="4" t="s">
        <v>202</v>
      </c>
      <c r="D25" s="4" t="s">
        <v>203</v>
      </c>
      <c r="E25" s="3" t="s">
        <v>202</v>
      </c>
      <c r="F25" s="4">
        <v>1</v>
      </c>
      <c r="G25" s="42">
        <f t="shared" si="0"/>
        <v>3</v>
      </c>
      <c r="H25" s="43">
        <v>1224</v>
      </c>
      <c r="I25" s="4">
        <v>10</v>
      </c>
      <c r="J25" s="14">
        <v>1346.4</v>
      </c>
      <c r="K25" s="14">
        <f t="shared" si="1"/>
        <v>3672</v>
      </c>
      <c r="L25" s="14">
        <f t="shared" si="2"/>
        <v>4039.2000000000003</v>
      </c>
      <c r="M25" s="4" t="s">
        <v>24</v>
      </c>
      <c r="N25" s="41"/>
      <c r="O25" s="24">
        <f t="shared" si="3"/>
        <v>0</v>
      </c>
      <c r="P25" s="24">
        <f t="shared" si="4"/>
        <v>0</v>
      </c>
      <c r="Q25" s="24">
        <f t="shared" si="5"/>
        <v>0</v>
      </c>
      <c r="R25" s="44"/>
    </row>
    <row r="26" spans="1:18" ht="48" x14ac:dyDescent="0.3">
      <c r="A26" s="22" t="s">
        <v>19</v>
      </c>
      <c r="B26" s="23" t="s">
        <v>20</v>
      </c>
      <c r="C26" s="4" t="s">
        <v>204</v>
      </c>
      <c r="D26" s="4" t="s">
        <v>205</v>
      </c>
      <c r="E26" s="3" t="s">
        <v>204</v>
      </c>
      <c r="F26" s="4">
        <v>1</v>
      </c>
      <c r="G26" s="42">
        <f t="shared" si="0"/>
        <v>3</v>
      </c>
      <c r="H26" s="43">
        <v>1122</v>
      </c>
      <c r="I26" s="4">
        <v>10</v>
      </c>
      <c r="J26" s="14">
        <v>1234.2</v>
      </c>
      <c r="K26" s="14">
        <f t="shared" si="1"/>
        <v>3366</v>
      </c>
      <c r="L26" s="14">
        <f t="shared" si="2"/>
        <v>3702.6000000000004</v>
      </c>
      <c r="M26" s="4" t="s">
        <v>24</v>
      </c>
      <c r="N26" s="41"/>
      <c r="O26" s="24">
        <f t="shared" si="3"/>
        <v>0</v>
      </c>
      <c r="P26" s="24">
        <f t="shared" si="4"/>
        <v>0</v>
      </c>
      <c r="Q26" s="24">
        <f t="shared" si="5"/>
        <v>0</v>
      </c>
      <c r="R26" s="44"/>
    </row>
    <row r="27" spans="1:18" ht="48" x14ac:dyDescent="0.3">
      <c r="A27" s="22" t="s">
        <v>19</v>
      </c>
      <c r="B27" s="23" t="s">
        <v>20</v>
      </c>
      <c r="C27" s="4" t="s">
        <v>206</v>
      </c>
      <c r="D27" s="4" t="s">
        <v>207</v>
      </c>
      <c r="E27" s="3" t="s">
        <v>206</v>
      </c>
      <c r="F27" s="4">
        <v>1</v>
      </c>
      <c r="G27" s="42">
        <f t="shared" si="0"/>
        <v>3</v>
      </c>
      <c r="H27" s="43">
        <v>1122</v>
      </c>
      <c r="I27" s="4">
        <v>10</v>
      </c>
      <c r="J27" s="14">
        <v>1234.2</v>
      </c>
      <c r="K27" s="14">
        <f t="shared" si="1"/>
        <v>3366</v>
      </c>
      <c r="L27" s="14">
        <f t="shared" si="2"/>
        <v>3702.6000000000004</v>
      </c>
      <c r="M27" s="4" t="s">
        <v>24</v>
      </c>
      <c r="N27" s="41"/>
      <c r="O27" s="24">
        <f t="shared" si="3"/>
        <v>0</v>
      </c>
      <c r="P27" s="24">
        <f t="shared" si="4"/>
        <v>0</v>
      </c>
      <c r="Q27" s="24">
        <f t="shared" si="5"/>
        <v>0</v>
      </c>
      <c r="R27" s="44"/>
    </row>
    <row r="28" spans="1:18" ht="48" x14ac:dyDescent="0.3">
      <c r="A28" s="22" t="s">
        <v>19</v>
      </c>
      <c r="B28" s="23" t="s">
        <v>20</v>
      </c>
      <c r="C28" s="4" t="s">
        <v>208</v>
      </c>
      <c r="D28" s="4" t="s">
        <v>209</v>
      </c>
      <c r="E28" s="3" t="s">
        <v>208</v>
      </c>
      <c r="F28" s="4">
        <v>1</v>
      </c>
      <c r="G28" s="42">
        <f t="shared" si="0"/>
        <v>3</v>
      </c>
      <c r="H28" s="43">
        <v>1122</v>
      </c>
      <c r="I28" s="4">
        <v>10</v>
      </c>
      <c r="J28" s="14">
        <v>1234.2</v>
      </c>
      <c r="K28" s="14">
        <f t="shared" si="1"/>
        <v>3366</v>
      </c>
      <c r="L28" s="14">
        <f t="shared" si="2"/>
        <v>3702.6000000000004</v>
      </c>
      <c r="M28" s="4" t="s">
        <v>24</v>
      </c>
      <c r="N28" s="41"/>
      <c r="O28" s="24">
        <f t="shared" si="3"/>
        <v>0</v>
      </c>
      <c r="P28" s="24">
        <f t="shared" si="4"/>
        <v>0</v>
      </c>
      <c r="Q28" s="24">
        <f t="shared" si="5"/>
        <v>0</v>
      </c>
      <c r="R28" s="44"/>
    </row>
    <row r="29" spans="1:18" ht="48" x14ac:dyDescent="0.3">
      <c r="A29" s="22" t="s">
        <v>19</v>
      </c>
      <c r="B29" s="23" t="s">
        <v>20</v>
      </c>
      <c r="C29" s="4" t="s">
        <v>210</v>
      </c>
      <c r="D29" s="4" t="s">
        <v>211</v>
      </c>
      <c r="E29" s="3" t="s">
        <v>210</v>
      </c>
      <c r="F29" s="4">
        <v>1</v>
      </c>
      <c r="G29" s="42">
        <f t="shared" si="0"/>
        <v>3</v>
      </c>
      <c r="H29" s="43">
        <v>1122</v>
      </c>
      <c r="I29" s="4">
        <v>10</v>
      </c>
      <c r="J29" s="14">
        <v>1234.2</v>
      </c>
      <c r="K29" s="14">
        <f t="shared" si="1"/>
        <v>3366</v>
      </c>
      <c r="L29" s="14">
        <f t="shared" si="2"/>
        <v>3702.6000000000004</v>
      </c>
      <c r="M29" s="4" t="s">
        <v>24</v>
      </c>
      <c r="N29" s="41"/>
      <c r="O29" s="24">
        <f t="shared" si="3"/>
        <v>0</v>
      </c>
      <c r="P29" s="24">
        <f t="shared" si="4"/>
        <v>0</v>
      </c>
      <c r="Q29" s="24">
        <f t="shared" si="5"/>
        <v>0</v>
      </c>
      <c r="R29" s="44"/>
    </row>
    <row r="30" spans="1:18" ht="48" x14ac:dyDescent="0.3">
      <c r="A30" s="22" t="s">
        <v>19</v>
      </c>
      <c r="B30" s="23" t="s">
        <v>20</v>
      </c>
      <c r="C30" s="4" t="s">
        <v>212</v>
      </c>
      <c r="D30" s="4" t="s">
        <v>213</v>
      </c>
      <c r="E30" s="3" t="s">
        <v>212</v>
      </c>
      <c r="F30" s="4">
        <v>1</v>
      </c>
      <c r="G30" s="42">
        <f t="shared" si="0"/>
        <v>3</v>
      </c>
      <c r="H30" s="43">
        <v>1122</v>
      </c>
      <c r="I30" s="4">
        <v>10</v>
      </c>
      <c r="J30" s="14">
        <v>1234.2</v>
      </c>
      <c r="K30" s="14">
        <f t="shared" si="1"/>
        <v>3366</v>
      </c>
      <c r="L30" s="14">
        <f t="shared" si="2"/>
        <v>3702.6000000000004</v>
      </c>
      <c r="M30" s="4" t="s">
        <v>24</v>
      </c>
      <c r="N30" s="41"/>
      <c r="O30" s="24">
        <f t="shared" si="3"/>
        <v>0</v>
      </c>
      <c r="P30" s="24">
        <f t="shared" si="4"/>
        <v>0</v>
      </c>
      <c r="Q30" s="24">
        <f t="shared" si="5"/>
        <v>0</v>
      </c>
      <c r="R30" s="44"/>
    </row>
    <row r="31" spans="1:18" ht="47.25" x14ac:dyDescent="0.3">
      <c r="A31" s="22" t="s">
        <v>19</v>
      </c>
      <c r="B31" s="23" t="s">
        <v>20</v>
      </c>
      <c r="C31" s="4" t="s">
        <v>214</v>
      </c>
      <c r="D31" s="4" t="s">
        <v>215</v>
      </c>
      <c r="E31" s="3" t="s">
        <v>214</v>
      </c>
      <c r="F31" s="4">
        <v>1</v>
      </c>
      <c r="G31" s="42">
        <f t="shared" si="0"/>
        <v>3</v>
      </c>
      <c r="H31" s="43">
        <v>663</v>
      </c>
      <c r="I31" s="4">
        <v>10</v>
      </c>
      <c r="J31" s="14">
        <v>729.3</v>
      </c>
      <c r="K31" s="14">
        <f t="shared" si="1"/>
        <v>1989</v>
      </c>
      <c r="L31" s="14">
        <f t="shared" si="2"/>
        <v>2187.8999999999996</v>
      </c>
      <c r="M31" s="4" t="s">
        <v>24</v>
      </c>
      <c r="N31" s="41"/>
      <c r="O31" s="24">
        <f t="shared" si="3"/>
        <v>0</v>
      </c>
      <c r="P31" s="24">
        <f t="shared" si="4"/>
        <v>0</v>
      </c>
      <c r="Q31" s="24">
        <f t="shared" si="5"/>
        <v>0</v>
      </c>
      <c r="R31" s="44"/>
    </row>
    <row r="32" spans="1:18" ht="47.25" x14ac:dyDescent="0.3">
      <c r="A32" s="22" t="s">
        <v>19</v>
      </c>
      <c r="B32" s="23" t="s">
        <v>20</v>
      </c>
      <c r="C32" s="4" t="s">
        <v>216</v>
      </c>
      <c r="D32" s="4" t="s">
        <v>217</v>
      </c>
      <c r="E32" s="3" t="s">
        <v>216</v>
      </c>
      <c r="F32" s="4">
        <v>1</v>
      </c>
      <c r="G32" s="42">
        <f t="shared" si="0"/>
        <v>3</v>
      </c>
      <c r="H32" s="43">
        <v>663</v>
      </c>
      <c r="I32" s="4">
        <v>10</v>
      </c>
      <c r="J32" s="14">
        <v>729.3</v>
      </c>
      <c r="K32" s="14">
        <f t="shared" si="1"/>
        <v>1989</v>
      </c>
      <c r="L32" s="14">
        <f t="shared" si="2"/>
        <v>2187.8999999999996</v>
      </c>
      <c r="M32" s="4" t="s">
        <v>24</v>
      </c>
      <c r="N32" s="41"/>
      <c r="O32" s="24">
        <f t="shared" si="3"/>
        <v>0</v>
      </c>
      <c r="P32" s="24">
        <f t="shared" si="4"/>
        <v>0</v>
      </c>
      <c r="Q32" s="24">
        <f t="shared" si="5"/>
        <v>0</v>
      </c>
      <c r="R32" s="44"/>
    </row>
    <row r="33" spans="1:18" ht="47.25" x14ac:dyDescent="0.3">
      <c r="A33" s="22" t="s">
        <v>19</v>
      </c>
      <c r="B33" s="23" t="s">
        <v>20</v>
      </c>
      <c r="C33" s="4" t="s">
        <v>218</v>
      </c>
      <c r="D33" s="4" t="s">
        <v>219</v>
      </c>
      <c r="E33" s="3" t="s">
        <v>218</v>
      </c>
      <c r="F33" s="4">
        <v>1</v>
      </c>
      <c r="G33" s="42">
        <f t="shared" si="0"/>
        <v>3</v>
      </c>
      <c r="H33" s="43">
        <v>663</v>
      </c>
      <c r="I33" s="4">
        <v>10</v>
      </c>
      <c r="J33" s="14">
        <v>729.3</v>
      </c>
      <c r="K33" s="14">
        <f t="shared" si="1"/>
        <v>1989</v>
      </c>
      <c r="L33" s="14">
        <f t="shared" si="2"/>
        <v>2187.8999999999996</v>
      </c>
      <c r="M33" s="4" t="s">
        <v>24</v>
      </c>
      <c r="N33" s="41"/>
      <c r="O33" s="24">
        <f t="shared" si="3"/>
        <v>0</v>
      </c>
      <c r="P33" s="24">
        <f t="shared" si="4"/>
        <v>0</v>
      </c>
      <c r="Q33" s="24">
        <f t="shared" si="5"/>
        <v>0</v>
      </c>
      <c r="R33" s="44"/>
    </row>
    <row r="34" spans="1:18" ht="47.25" x14ac:dyDescent="0.3">
      <c r="A34" s="22" t="s">
        <v>19</v>
      </c>
      <c r="B34" s="23" t="s">
        <v>20</v>
      </c>
      <c r="C34" s="4" t="s">
        <v>220</v>
      </c>
      <c r="D34" s="4" t="s">
        <v>221</v>
      </c>
      <c r="E34" s="3" t="s">
        <v>220</v>
      </c>
      <c r="F34" s="4">
        <v>1</v>
      </c>
      <c r="G34" s="42">
        <f t="shared" si="0"/>
        <v>3</v>
      </c>
      <c r="H34" s="43">
        <v>663</v>
      </c>
      <c r="I34" s="4">
        <v>10</v>
      </c>
      <c r="J34" s="14">
        <v>729.3</v>
      </c>
      <c r="K34" s="14">
        <f t="shared" si="1"/>
        <v>1989</v>
      </c>
      <c r="L34" s="14">
        <f t="shared" si="2"/>
        <v>2187.8999999999996</v>
      </c>
      <c r="M34" s="4" t="s">
        <v>24</v>
      </c>
      <c r="N34" s="41"/>
      <c r="O34" s="24">
        <f t="shared" si="3"/>
        <v>0</v>
      </c>
      <c r="P34" s="24">
        <f t="shared" si="4"/>
        <v>0</v>
      </c>
      <c r="Q34" s="24">
        <f t="shared" si="5"/>
        <v>0</v>
      </c>
      <c r="R34" s="44"/>
    </row>
    <row r="35" spans="1:18" ht="47.25" x14ac:dyDescent="0.3">
      <c r="A35" s="22" t="s">
        <v>19</v>
      </c>
      <c r="B35" s="23" t="s">
        <v>20</v>
      </c>
      <c r="C35" s="4" t="s">
        <v>222</v>
      </c>
      <c r="D35" s="4" t="s">
        <v>223</v>
      </c>
      <c r="E35" s="3" t="s">
        <v>222</v>
      </c>
      <c r="F35" s="4">
        <v>1</v>
      </c>
      <c r="G35" s="42">
        <f t="shared" si="0"/>
        <v>3</v>
      </c>
      <c r="H35" s="43">
        <v>663</v>
      </c>
      <c r="I35" s="4">
        <v>10</v>
      </c>
      <c r="J35" s="14">
        <v>729.3</v>
      </c>
      <c r="K35" s="14">
        <f t="shared" si="1"/>
        <v>1989</v>
      </c>
      <c r="L35" s="14">
        <f t="shared" si="2"/>
        <v>2187.8999999999996</v>
      </c>
      <c r="M35" s="4" t="s">
        <v>24</v>
      </c>
      <c r="N35" s="41"/>
      <c r="O35" s="24">
        <f t="shared" si="3"/>
        <v>0</v>
      </c>
      <c r="P35" s="24">
        <f t="shared" si="4"/>
        <v>0</v>
      </c>
      <c r="Q35" s="24">
        <f t="shared" si="5"/>
        <v>0</v>
      </c>
      <c r="R35" s="44"/>
    </row>
    <row r="36" spans="1:18" ht="47.25" x14ac:dyDescent="0.3">
      <c r="A36" s="22" t="s">
        <v>19</v>
      </c>
      <c r="B36" s="23" t="s">
        <v>20</v>
      </c>
      <c r="C36" s="4" t="s">
        <v>224</v>
      </c>
      <c r="D36" s="4" t="s">
        <v>225</v>
      </c>
      <c r="E36" s="3" t="s">
        <v>224</v>
      </c>
      <c r="F36" s="4">
        <v>1</v>
      </c>
      <c r="G36" s="42">
        <f t="shared" si="0"/>
        <v>3</v>
      </c>
      <c r="H36" s="43">
        <v>663</v>
      </c>
      <c r="I36" s="4">
        <v>10</v>
      </c>
      <c r="J36" s="14">
        <v>729.3</v>
      </c>
      <c r="K36" s="14">
        <f t="shared" si="1"/>
        <v>1989</v>
      </c>
      <c r="L36" s="14">
        <f t="shared" si="2"/>
        <v>2187.8999999999996</v>
      </c>
      <c r="M36" s="4" t="s">
        <v>24</v>
      </c>
      <c r="N36" s="41"/>
      <c r="O36" s="24">
        <f t="shared" si="3"/>
        <v>0</v>
      </c>
      <c r="P36" s="24">
        <f t="shared" si="4"/>
        <v>0</v>
      </c>
      <c r="Q36" s="24">
        <f t="shared" si="5"/>
        <v>0</v>
      </c>
      <c r="R36" s="44"/>
    </row>
    <row r="37" spans="1:18" ht="47.25" x14ac:dyDescent="0.3">
      <c r="A37" s="22" t="s">
        <v>19</v>
      </c>
      <c r="B37" s="23" t="s">
        <v>20</v>
      </c>
      <c r="C37" s="4" t="s">
        <v>226</v>
      </c>
      <c r="D37" s="4" t="s">
        <v>227</v>
      </c>
      <c r="E37" s="3" t="s">
        <v>226</v>
      </c>
      <c r="F37" s="4">
        <v>1</v>
      </c>
      <c r="G37" s="42">
        <f t="shared" si="0"/>
        <v>3</v>
      </c>
      <c r="H37" s="43">
        <v>663</v>
      </c>
      <c r="I37" s="4">
        <v>10</v>
      </c>
      <c r="J37" s="14">
        <v>729.3</v>
      </c>
      <c r="K37" s="14">
        <f t="shared" si="1"/>
        <v>1989</v>
      </c>
      <c r="L37" s="14">
        <f t="shared" si="2"/>
        <v>2187.8999999999996</v>
      </c>
      <c r="M37" s="4" t="s">
        <v>24</v>
      </c>
      <c r="N37" s="41"/>
      <c r="O37" s="24">
        <f t="shared" si="3"/>
        <v>0</v>
      </c>
      <c r="P37" s="24">
        <f t="shared" si="4"/>
        <v>0</v>
      </c>
      <c r="Q37" s="24">
        <f t="shared" si="5"/>
        <v>0</v>
      </c>
      <c r="R37" s="44"/>
    </row>
    <row r="38" spans="1:18" ht="48" x14ac:dyDescent="0.3">
      <c r="A38" s="22" t="s">
        <v>19</v>
      </c>
      <c r="B38" s="23" t="s">
        <v>20</v>
      </c>
      <c r="C38" s="4" t="s">
        <v>228</v>
      </c>
      <c r="D38" s="4" t="s">
        <v>229</v>
      </c>
      <c r="E38" s="3" t="s">
        <v>228</v>
      </c>
      <c r="F38" s="4">
        <v>1</v>
      </c>
      <c r="G38" s="42">
        <f t="shared" si="0"/>
        <v>3</v>
      </c>
      <c r="H38" s="43">
        <v>663</v>
      </c>
      <c r="I38" s="4">
        <v>10</v>
      </c>
      <c r="J38" s="14">
        <v>729.3</v>
      </c>
      <c r="K38" s="14">
        <f t="shared" si="1"/>
        <v>1989</v>
      </c>
      <c r="L38" s="14">
        <f t="shared" si="2"/>
        <v>2187.8999999999996</v>
      </c>
      <c r="M38" s="4" t="s">
        <v>24</v>
      </c>
      <c r="N38" s="41"/>
      <c r="O38" s="24">
        <f t="shared" si="3"/>
        <v>0</v>
      </c>
      <c r="P38" s="24">
        <f t="shared" si="4"/>
        <v>0</v>
      </c>
      <c r="Q38" s="24">
        <f t="shared" si="5"/>
        <v>0</v>
      </c>
      <c r="R38" s="44"/>
    </row>
    <row r="39" spans="1:18" ht="47.25" x14ac:dyDescent="0.3">
      <c r="A39" s="22" t="s">
        <v>19</v>
      </c>
      <c r="B39" s="23" t="s">
        <v>20</v>
      </c>
      <c r="C39" s="4" t="s">
        <v>230</v>
      </c>
      <c r="D39" s="4" t="s">
        <v>231</v>
      </c>
      <c r="E39" s="3" t="s">
        <v>230</v>
      </c>
      <c r="F39" s="4">
        <v>1</v>
      </c>
      <c r="G39" s="42">
        <f t="shared" si="0"/>
        <v>3</v>
      </c>
      <c r="H39" s="43">
        <v>591.6</v>
      </c>
      <c r="I39" s="4">
        <v>10</v>
      </c>
      <c r="J39" s="14">
        <v>650.76</v>
      </c>
      <c r="K39" s="14">
        <f t="shared" si="1"/>
        <v>1774.8000000000002</v>
      </c>
      <c r="L39" s="14">
        <f t="shared" si="2"/>
        <v>1952.28</v>
      </c>
      <c r="M39" s="4" t="s">
        <v>24</v>
      </c>
      <c r="N39" s="41"/>
      <c r="O39" s="24">
        <f t="shared" si="3"/>
        <v>0</v>
      </c>
      <c r="P39" s="24">
        <f t="shared" si="4"/>
        <v>0</v>
      </c>
      <c r="Q39" s="24">
        <f t="shared" si="5"/>
        <v>0</v>
      </c>
      <c r="R39" s="44"/>
    </row>
    <row r="40" spans="1:18" ht="48" x14ac:dyDescent="0.3">
      <c r="A40" s="22" t="s">
        <v>19</v>
      </c>
      <c r="B40" s="23" t="s">
        <v>20</v>
      </c>
      <c r="C40" s="4" t="s">
        <v>232</v>
      </c>
      <c r="D40" s="4" t="s">
        <v>233</v>
      </c>
      <c r="E40" s="3" t="s">
        <v>232</v>
      </c>
      <c r="F40" s="4">
        <v>1</v>
      </c>
      <c r="G40" s="42">
        <f t="shared" si="0"/>
        <v>3</v>
      </c>
      <c r="H40" s="43">
        <v>489.6</v>
      </c>
      <c r="I40" s="4">
        <v>10</v>
      </c>
      <c r="J40" s="14">
        <v>538.56000000000006</v>
      </c>
      <c r="K40" s="14">
        <f t="shared" si="1"/>
        <v>1468.8000000000002</v>
      </c>
      <c r="L40" s="14">
        <f t="shared" si="2"/>
        <v>1615.6800000000003</v>
      </c>
      <c r="M40" s="4" t="s">
        <v>24</v>
      </c>
      <c r="N40" s="41"/>
      <c r="O40" s="24">
        <f t="shared" si="3"/>
        <v>0</v>
      </c>
      <c r="P40" s="24">
        <f t="shared" si="4"/>
        <v>0</v>
      </c>
      <c r="Q40" s="24">
        <f t="shared" si="5"/>
        <v>0</v>
      </c>
      <c r="R40" s="44"/>
    </row>
    <row r="41" spans="1:18" ht="47.25" x14ac:dyDescent="0.3">
      <c r="A41" s="22" t="s">
        <v>19</v>
      </c>
      <c r="B41" s="23" t="s">
        <v>20</v>
      </c>
      <c r="C41" s="4" t="s">
        <v>234</v>
      </c>
      <c r="D41" s="4" t="s">
        <v>235</v>
      </c>
      <c r="E41" s="3" t="s">
        <v>234</v>
      </c>
      <c r="F41" s="4">
        <v>1</v>
      </c>
      <c r="G41" s="42">
        <f t="shared" si="0"/>
        <v>3</v>
      </c>
      <c r="H41" s="43">
        <v>489.6</v>
      </c>
      <c r="I41" s="4">
        <v>10</v>
      </c>
      <c r="J41" s="14">
        <v>538.56000000000006</v>
      </c>
      <c r="K41" s="14">
        <f t="shared" si="1"/>
        <v>1468.8000000000002</v>
      </c>
      <c r="L41" s="14">
        <f t="shared" si="2"/>
        <v>1615.6800000000003</v>
      </c>
      <c r="M41" s="4" t="s">
        <v>24</v>
      </c>
      <c r="N41" s="41"/>
      <c r="O41" s="24">
        <f t="shared" si="3"/>
        <v>0</v>
      </c>
      <c r="P41" s="24">
        <f t="shared" si="4"/>
        <v>0</v>
      </c>
      <c r="Q41" s="24">
        <f t="shared" si="5"/>
        <v>0</v>
      </c>
      <c r="R41" s="44"/>
    </row>
    <row r="42" spans="1:18" ht="47.25" x14ac:dyDescent="0.3">
      <c r="A42" s="22" t="s">
        <v>19</v>
      </c>
      <c r="B42" s="23" t="s">
        <v>20</v>
      </c>
      <c r="C42" s="4" t="s">
        <v>236</v>
      </c>
      <c r="D42" s="4" t="s">
        <v>237</v>
      </c>
      <c r="E42" s="3" t="s">
        <v>236</v>
      </c>
      <c r="F42" s="4">
        <v>1</v>
      </c>
      <c r="G42" s="42">
        <f t="shared" si="0"/>
        <v>3</v>
      </c>
      <c r="H42" s="43">
        <v>489.6</v>
      </c>
      <c r="I42" s="4">
        <v>10</v>
      </c>
      <c r="J42" s="14">
        <v>538.56000000000006</v>
      </c>
      <c r="K42" s="14">
        <f t="shared" si="1"/>
        <v>1468.8000000000002</v>
      </c>
      <c r="L42" s="14">
        <f t="shared" si="2"/>
        <v>1615.6800000000003</v>
      </c>
      <c r="M42" s="4" t="s">
        <v>24</v>
      </c>
      <c r="N42" s="41"/>
      <c r="O42" s="24">
        <f t="shared" si="3"/>
        <v>0</v>
      </c>
      <c r="P42" s="24">
        <f t="shared" si="4"/>
        <v>0</v>
      </c>
      <c r="Q42" s="24">
        <f t="shared" si="5"/>
        <v>0</v>
      </c>
      <c r="R42" s="44"/>
    </row>
    <row r="43" spans="1:18" ht="48" x14ac:dyDescent="0.3">
      <c r="A43" s="22" t="s">
        <v>19</v>
      </c>
      <c r="B43" s="23" t="s">
        <v>20</v>
      </c>
      <c r="C43" s="4" t="s">
        <v>238</v>
      </c>
      <c r="D43" s="4" t="s">
        <v>239</v>
      </c>
      <c r="E43" s="3" t="s">
        <v>238</v>
      </c>
      <c r="F43" s="4">
        <v>1</v>
      </c>
      <c r="G43" s="42">
        <f t="shared" si="0"/>
        <v>3</v>
      </c>
      <c r="H43" s="43">
        <v>489.6</v>
      </c>
      <c r="I43" s="4">
        <v>10</v>
      </c>
      <c r="J43" s="14">
        <v>538.56000000000006</v>
      </c>
      <c r="K43" s="14">
        <f t="shared" si="1"/>
        <v>1468.8000000000002</v>
      </c>
      <c r="L43" s="14">
        <f t="shared" si="2"/>
        <v>1615.6800000000003</v>
      </c>
      <c r="M43" s="4" t="s">
        <v>24</v>
      </c>
      <c r="N43" s="41"/>
      <c r="O43" s="24">
        <f t="shared" ref="O43:O47" si="6">(N43+((N43*I43)/100))</f>
        <v>0</v>
      </c>
      <c r="P43" s="24">
        <f t="shared" ref="P43:P47" si="7">N43*G43</f>
        <v>0</v>
      </c>
      <c r="Q43" s="24">
        <f t="shared" ref="Q43:Q47" si="8">(N43+((N43*I43)/100))*G43</f>
        <v>0</v>
      </c>
      <c r="R43" s="44"/>
    </row>
    <row r="44" spans="1:18" ht="48" x14ac:dyDescent="0.3">
      <c r="A44" s="22" t="s">
        <v>19</v>
      </c>
      <c r="B44" s="23" t="s">
        <v>20</v>
      </c>
      <c r="C44" s="4" t="s">
        <v>240</v>
      </c>
      <c r="D44" s="4" t="s">
        <v>241</v>
      </c>
      <c r="E44" s="3" t="s">
        <v>240</v>
      </c>
      <c r="F44" s="4">
        <v>1</v>
      </c>
      <c r="G44" s="42">
        <f t="shared" si="0"/>
        <v>3</v>
      </c>
      <c r="H44" s="43">
        <v>489.6</v>
      </c>
      <c r="I44" s="4">
        <v>10</v>
      </c>
      <c r="J44" s="14">
        <v>538.56000000000006</v>
      </c>
      <c r="K44" s="14">
        <f t="shared" si="1"/>
        <v>1468.8000000000002</v>
      </c>
      <c r="L44" s="14">
        <f t="shared" si="2"/>
        <v>1615.6800000000003</v>
      </c>
      <c r="M44" s="4" t="s">
        <v>24</v>
      </c>
      <c r="N44" s="41"/>
      <c r="O44" s="24">
        <f t="shared" si="6"/>
        <v>0</v>
      </c>
      <c r="P44" s="24">
        <f t="shared" si="7"/>
        <v>0</v>
      </c>
      <c r="Q44" s="24">
        <f t="shared" si="8"/>
        <v>0</v>
      </c>
      <c r="R44" s="44"/>
    </row>
    <row r="45" spans="1:18" ht="47.25" x14ac:dyDescent="0.3">
      <c r="A45" s="22" t="s">
        <v>19</v>
      </c>
      <c r="B45" s="23" t="s">
        <v>20</v>
      </c>
      <c r="C45" s="4" t="s">
        <v>242</v>
      </c>
      <c r="D45" s="4" t="s">
        <v>243</v>
      </c>
      <c r="E45" s="3" t="s">
        <v>242</v>
      </c>
      <c r="F45" s="4">
        <v>7</v>
      </c>
      <c r="G45" s="42">
        <f t="shared" si="0"/>
        <v>21</v>
      </c>
      <c r="H45" s="43">
        <v>10.199999999999999</v>
      </c>
      <c r="I45" s="4">
        <v>21</v>
      </c>
      <c r="J45" s="14">
        <v>12.34</v>
      </c>
      <c r="K45" s="14">
        <f t="shared" si="1"/>
        <v>214.2</v>
      </c>
      <c r="L45" s="14">
        <f t="shared" si="2"/>
        <v>259.14</v>
      </c>
      <c r="M45" s="4" t="s">
        <v>24</v>
      </c>
      <c r="N45" s="41"/>
      <c r="O45" s="24">
        <f t="shared" si="6"/>
        <v>0</v>
      </c>
      <c r="P45" s="24">
        <f t="shared" si="7"/>
        <v>0</v>
      </c>
      <c r="Q45" s="24">
        <f t="shared" si="8"/>
        <v>0</v>
      </c>
      <c r="R45" s="44"/>
    </row>
    <row r="46" spans="1:18" ht="47.25" x14ac:dyDescent="0.3">
      <c r="A46" s="22" t="s">
        <v>19</v>
      </c>
      <c r="B46" s="23" t="s">
        <v>20</v>
      </c>
      <c r="C46" s="4" t="s">
        <v>244</v>
      </c>
      <c r="D46" s="4" t="s">
        <v>245</v>
      </c>
      <c r="E46" s="3" t="s">
        <v>244</v>
      </c>
      <c r="F46" s="4">
        <v>6</v>
      </c>
      <c r="G46" s="42">
        <f t="shared" si="0"/>
        <v>18</v>
      </c>
      <c r="H46" s="43">
        <v>10.199999999999999</v>
      </c>
      <c r="I46" s="4">
        <v>21</v>
      </c>
      <c r="J46" s="14">
        <v>12.34</v>
      </c>
      <c r="K46" s="14">
        <f t="shared" si="1"/>
        <v>183.6</v>
      </c>
      <c r="L46" s="14">
        <f t="shared" si="2"/>
        <v>222.12</v>
      </c>
      <c r="M46" s="4" t="s">
        <v>24</v>
      </c>
      <c r="N46" s="41"/>
      <c r="O46" s="24">
        <f t="shared" si="6"/>
        <v>0</v>
      </c>
      <c r="P46" s="24">
        <f t="shared" si="7"/>
        <v>0</v>
      </c>
      <c r="Q46" s="24">
        <f t="shared" si="8"/>
        <v>0</v>
      </c>
      <c r="R46" s="44"/>
    </row>
    <row r="47" spans="1:18" ht="47.25" x14ac:dyDescent="0.3">
      <c r="A47" s="22" t="s">
        <v>19</v>
      </c>
      <c r="B47" s="23" t="s">
        <v>20</v>
      </c>
      <c r="C47" s="4" t="s">
        <v>246</v>
      </c>
      <c r="D47" s="4" t="s">
        <v>247</v>
      </c>
      <c r="E47" s="3" t="s">
        <v>246</v>
      </c>
      <c r="F47" s="4">
        <v>5</v>
      </c>
      <c r="G47" s="42">
        <f t="shared" si="0"/>
        <v>15</v>
      </c>
      <c r="H47" s="43">
        <v>10.199999999999999</v>
      </c>
      <c r="I47" s="4">
        <v>21</v>
      </c>
      <c r="J47" s="14">
        <v>12.34</v>
      </c>
      <c r="K47" s="14">
        <f t="shared" si="1"/>
        <v>153</v>
      </c>
      <c r="L47" s="14">
        <f t="shared" si="2"/>
        <v>185.1</v>
      </c>
      <c r="M47" s="4" t="s">
        <v>24</v>
      </c>
      <c r="N47" s="41"/>
      <c r="O47" s="24">
        <f t="shared" si="6"/>
        <v>0</v>
      </c>
      <c r="P47" s="24">
        <f t="shared" si="7"/>
        <v>0</v>
      </c>
      <c r="Q47" s="24">
        <f t="shared" si="8"/>
        <v>0</v>
      </c>
      <c r="R47" s="44"/>
    </row>
    <row r="48" spans="1:18" ht="60.75" customHeight="1" thickBot="1" x14ac:dyDescent="0.35">
      <c r="H48" s="29"/>
      <c r="J48" s="17" t="s">
        <v>73</v>
      </c>
      <c r="K48" s="15">
        <f>SUM(K3:K47)</f>
        <v>100092.6</v>
      </c>
      <c r="L48" s="15">
        <f>SUM(L3:L47)</f>
        <v>110162.48999999995</v>
      </c>
      <c r="O48" s="25" t="s">
        <v>16</v>
      </c>
      <c r="P48" s="26">
        <f>SUM(P3:P47)</f>
        <v>0</v>
      </c>
    </row>
    <row r="49" spans="8:17" ht="60" customHeight="1" x14ac:dyDescent="0.3">
      <c r="H49" s="29"/>
      <c r="N49" s="27"/>
      <c r="O49" s="27"/>
      <c r="P49" s="20" t="s">
        <v>17</v>
      </c>
      <c r="Q49" s="28">
        <f>SUM(Q3:Q47)</f>
        <v>0</v>
      </c>
    </row>
  </sheetData>
  <sheetProtection algorithmName="SHA-512" hashValue="6d0DC2p/zKKkS4PbC0h9PCdqJG/CFKFyRJxz/JMapteGfQJmX9OjOh13IjUw5flCfYMwXLiDQOuxN40b8rwdaw==" saltValue="tqhkLMMsEaF46g/sRjT+jg==" spinCount="100000" sheet="1" objects="1" scenarios="1" selectLockedCells="1"/>
  <mergeCells count="1">
    <mergeCell ref="A1:N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B786A-5915-4D49-946C-8DB040379610}">
  <dimension ref="A1:S11"/>
  <sheetViews>
    <sheetView zoomScale="70" zoomScaleNormal="70" workbookViewId="0">
      <selection activeCell="N5" sqref="N5"/>
    </sheetView>
  </sheetViews>
  <sheetFormatPr baseColWidth="10" defaultColWidth="11.19921875" defaultRowHeight="15.75" x14ac:dyDescent="0.25"/>
  <cols>
    <col min="1" max="2" width="11.19921875" style="19"/>
    <col min="3" max="3" width="15.8984375" style="19" customWidth="1"/>
    <col min="4" max="4" width="11.19921875" style="19"/>
    <col min="5" max="5" width="15.796875" style="19" customWidth="1"/>
    <col min="6" max="16" width="11.19921875" style="19"/>
    <col min="17" max="17" width="15.19921875" style="19" customWidth="1"/>
    <col min="18" max="18" width="15.796875" style="19" customWidth="1"/>
    <col min="19" max="19" width="13.19921875" style="19" customWidth="1"/>
    <col min="20" max="16384" width="11.19921875" style="19"/>
  </cols>
  <sheetData>
    <row r="1" spans="1:19" ht="63" customHeight="1" x14ac:dyDescent="0.25">
      <c r="A1" s="45" t="s">
        <v>248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8"/>
      <c r="P1" s="18"/>
      <c r="Q1" s="4"/>
      <c r="R1" s="4"/>
      <c r="S1" s="4"/>
    </row>
    <row r="2" spans="1:19" ht="66" x14ac:dyDescent="0.3">
      <c r="A2" s="2" t="s">
        <v>2</v>
      </c>
      <c r="B2" s="2" t="s">
        <v>3</v>
      </c>
      <c r="C2" s="2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6" t="s">
        <v>0</v>
      </c>
      <c r="J2" s="6" t="s">
        <v>10</v>
      </c>
      <c r="K2" s="7" t="s">
        <v>11</v>
      </c>
      <c r="L2" s="7" t="s">
        <v>12</v>
      </c>
      <c r="M2" s="8" t="s">
        <v>13</v>
      </c>
      <c r="N2" s="20" t="s">
        <v>14</v>
      </c>
      <c r="O2" s="20" t="s">
        <v>15</v>
      </c>
      <c r="P2" s="21" t="s">
        <v>16</v>
      </c>
      <c r="Q2" s="21" t="s">
        <v>17</v>
      </c>
      <c r="R2" s="21" t="s">
        <v>18</v>
      </c>
    </row>
    <row r="3" spans="1:19" ht="78.75" x14ac:dyDescent="0.25">
      <c r="A3" s="22" t="s">
        <v>19</v>
      </c>
      <c r="B3" s="23" t="s">
        <v>20</v>
      </c>
      <c r="C3" s="4" t="s">
        <v>249</v>
      </c>
      <c r="D3" s="9" t="s">
        <v>250</v>
      </c>
      <c r="E3" s="9" t="s">
        <v>249</v>
      </c>
      <c r="F3" s="10">
        <v>25</v>
      </c>
      <c r="G3" s="39">
        <f>F3*3</f>
        <v>75</v>
      </c>
      <c r="H3" s="40">
        <v>138.72</v>
      </c>
      <c r="I3" s="10">
        <v>10</v>
      </c>
      <c r="J3" s="11">
        <v>152.59</v>
      </c>
      <c r="K3" s="11">
        <f>G3*H3</f>
        <v>10404</v>
      </c>
      <c r="L3" s="11">
        <f>G3*J3</f>
        <v>11444.25</v>
      </c>
      <c r="M3" s="9" t="s">
        <v>24</v>
      </c>
      <c r="N3" s="41"/>
      <c r="O3" s="24">
        <f>(N3+((N3*I3)/100))</f>
        <v>0</v>
      </c>
      <c r="P3" s="24">
        <f>N3*G3</f>
        <v>0</v>
      </c>
      <c r="Q3" s="24">
        <f>(N3+((N3*I3)/100))*G3</f>
        <v>0</v>
      </c>
      <c r="R3" s="44"/>
    </row>
    <row r="4" spans="1:19" ht="78.75" x14ac:dyDescent="0.25">
      <c r="A4" s="22" t="s">
        <v>19</v>
      </c>
      <c r="B4" s="23" t="s">
        <v>20</v>
      </c>
      <c r="C4" s="4" t="s">
        <v>251</v>
      </c>
      <c r="D4" s="9" t="s">
        <v>252</v>
      </c>
      <c r="E4" s="9" t="s">
        <v>251</v>
      </c>
      <c r="F4" s="10">
        <v>15</v>
      </c>
      <c r="G4" s="39">
        <f t="shared" ref="G4:G9" si="0">F4*3</f>
        <v>45</v>
      </c>
      <c r="H4" s="40">
        <v>138.72</v>
      </c>
      <c r="I4" s="10">
        <v>10</v>
      </c>
      <c r="J4" s="11">
        <v>152.59</v>
      </c>
      <c r="K4" s="11">
        <f t="shared" ref="K4:K9" si="1">G4*H4</f>
        <v>6242.4</v>
      </c>
      <c r="L4" s="11">
        <f t="shared" ref="L4:L9" si="2">G4*J4</f>
        <v>6866.55</v>
      </c>
      <c r="M4" s="9" t="s">
        <v>24</v>
      </c>
      <c r="N4" s="41"/>
      <c r="O4" s="24">
        <f t="shared" ref="O4:O9" si="3">(N4+((N4*I4)/100))</f>
        <v>0</v>
      </c>
      <c r="P4" s="24">
        <f t="shared" ref="P4:P9" si="4">N4*G4</f>
        <v>0</v>
      </c>
      <c r="Q4" s="24">
        <f t="shared" ref="Q4:Q9" si="5">(N4+((N4*I4)/100))*G4</f>
        <v>0</v>
      </c>
      <c r="R4" s="44"/>
    </row>
    <row r="5" spans="1:19" ht="78.75" x14ac:dyDescent="0.25">
      <c r="A5" s="22" t="s">
        <v>19</v>
      </c>
      <c r="B5" s="23" t="s">
        <v>20</v>
      </c>
      <c r="C5" s="4" t="s">
        <v>253</v>
      </c>
      <c r="D5" s="9" t="s">
        <v>254</v>
      </c>
      <c r="E5" s="9" t="s">
        <v>253</v>
      </c>
      <c r="F5" s="10">
        <v>32</v>
      </c>
      <c r="G5" s="39">
        <f t="shared" si="0"/>
        <v>96</v>
      </c>
      <c r="H5" s="40">
        <v>142.80000000000001</v>
      </c>
      <c r="I5" s="10">
        <v>10</v>
      </c>
      <c r="J5" s="11">
        <v>157.08000000000001</v>
      </c>
      <c r="K5" s="11">
        <f t="shared" si="1"/>
        <v>13708.800000000001</v>
      </c>
      <c r="L5" s="11">
        <f t="shared" si="2"/>
        <v>15079.68</v>
      </c>
      <c r="M5" s="9" t="s">
        <v>24</v>
      </c>
      <c r="N5" s="41"/>
      <c r="O5" s="24">
        <f t="shared" si="3"/>
        <v>0</v>
      </c>
      <c r="P5" s="24">
        <f t="shared" si="4"/>
        <v>0</v>
      </c>
      <c r="Q5" s="24">
        <f t="shared" si="5"/>
        <v>0</v>
      </c>
      <c r="R5" s="44"/>
    </row>
    <row r="6" spans="1:19" ht="78.75" x14ac:dyDescent="0.25">
      <c r="A6" s="22" t="s">
        <v>19</v>
      </c>
      <c r="B6" s="23" t="s">
        <v>20</v>
      </c>
      <c r="C6" s="4" t="s">
        <v>255</v>
      </c>
      <c r="D6" s="9" t="s">
        <v>256</v>
      </c>
      <c r="E6" s="9" t="s">
        <v>255</v>
      </c>
      <c r="F6" s="10">
        <v>20</v>
      </c>
      <c r="G6" s="39">
        <f t="shared" si="0"/>
        <v>60</v>
      </c>
      <c r="H6" s="40">
        <v>142.80000000000001</v>
      </c>
      <c r="I6" s="10">
        <v>10</v>
      </c>
      <c r="J6" s="11">
        <v>157.08000000000001</v>
      </c>
      <c r="K6" s="11">
        <f t="shared" si="1"/>
        <v>8568</v>
      </c>
      <c r="L6" s="11">
        <f t="shared" si="2"/>
        <v>9424.8000000000011</v>
      </c>
      <c r="M6" s="9" t="s">
        <v>24</v>
      </c>
      <c r="N6" s="41"/>
      <c r="O6" s="24">
        <f t="shared" si="3"/>
        <v>0</v>
      </c>
      <c r="P6" s="24">
        <f t="shared" si="4"/>
        <v>0</v>
      </c>
      <c r="Q6" s="24">
        <f t="shared" si="5"/>
        <v>0</v>
      </c>
      <c r="R6" s="44"/>
    </row>
    <row r="7" spans="1:19" ht="47.25" x14ac:dyDescent="0.25">
      <c r="A7" s="22" t="s">
        <v>19</v>
      </c>
      <c r="B7" s="23" t="s">
        <v>20</v>
      </c>
      <c r="C7" s="4" t="s">
        <v>257</v>
      </c>
      <c r="D7" s="9" t="s">
        <v>258</v>
      </c>
      <c r="E7" s="9" t="s">
        <v>257</v>
      </c>
      <c r="F7" s="10">
        <v>67</v>
      </c>
      <c r="G7" s="39">
        <f t="shared" si="0"/>
        <v>201</v>
      </c>
      <c r="H7" s="40">
        <v>12.24</v>
      </c>
      <c r="I7" s="10">
        <v>21</v>
      </c>
      <c r="J7" s="11">
        <v>14.81</v>
      </c>
      <c r="K7" s="11">
        <f t="shared" si="1"/>
        <v>2460.2400000000002</v>
      </c>
      <c r="L7" s="11">
        <f t="shared" si="2"/>
        <v>2976.81</v>
      </c>
      <c r="M7" s="9" t="s">
        <v>24</v>
      </c>
      <c r="N7" s="41"/>
      <c r="O7" s="24">
        <f t="shared" si="3"/>
        <v>0</v>
      </c>
      <c r="P7" s="24">
        <f t="shared" si="4"/>
        <v>0</v>
      </c>
      <c r="Q7" s="24">
        <f t="shared" si="5"/>
        <v>0</v>
      </c>
      <c r="R7" s="44"/>
    </row>
    <row r="8" spans="1:19" ht="47.25" x14ac:dyDescent="0.25">
      <c r="A8" s="22" t="s">
        <v>19</v>
      </c>
      <c r="B8" s="23" t="s">
        <v>20</v>
      </c>
      <c r="C8" s="4" t="s">
        <v>259</v>
      </c>
      <c r="D8" s="9" t="s">
        <v>260</v>
      </c>
      <c r="E8" s="9" t="s">
        <v>259</v>
      </c>
      <c r="F8" s="10">
        <v>30</v>
      </c>
      <c r="G8" s="39">
        <f t="shared" si="0"/>
        <v>90</v>
      </c>
      <c r="H8" s="40">
        <v>10.199999999999999</v>
      </c>
      <c r="I8" s="10">
        <v>21</v>
      </c>
      <c r="J8" s="11">
        <v>12.34</v>
      </c>
      <c r="K8" s="11">
        <f t="shared" si="1"/>
        <v>917.99999999999989</v>
      </c>
      <c r="L8" s="11">
        <f t="shared" si="2"/>
        <v>1110.5999999999999</v>
      </c>
      <c r="M8" s="9" t="s">
        <v>24</v>
      </c>
      <c r="N8" s="41"/>
      <c r="O8" s="24">
        <f t="shared" si="3"/>
        <v>0</v>
      </c>
      <c r="P8" s="24">
        <f t="shared" si="4"/>
        <v>0</v>
      </c>
      <c r="Q8" s="24">
        <f t="shared" si="5"/>
        <v>0</v>
      </c>
      <c r="R8" s="44"/>
    </row>
    <row r="9" spans="1:19" ht="47.25" x14ac:dyDescent="0.25">
      <c r="A9" s="22" t="s">
        <v>19</v>
      </c>
      <c r="B9" s="23" t="s">
        <v>20</v>
      </c>
      <c r="C9" s="4" t="s">
        <v>261</v>
      </c>
      <c r="D9" s="9" t="s">
        <v>262</v>
      </c>
      <c r="E9" s="9" t="s">
        <v>261</v>
      </c>
      <c r="F9" s="10">
        <v>2</v>
      </c>
      <c r="G9" s="39">
        <f t="shared" si="0"/>
        <v>6</v>
      </c>
      <c r="H9" s="40">
        <v>10.199999999999999</v>
      </c>
      <c r="I9" s="10">
        <v>21</v>
      </c>
      <c r="J9" s="11">
        <v>12.34</v>
      </c>
      <c r="K9" s="11">
        <f t="shared" si="1"/>
        <v>61.199999999999996</v>
      </c>
      <c r="L9" s="11">
        <f t="shared" si="2"/>
        <v>74.039999999999992</v>
      </c>
      <c r="M9" s="9" t="s">
        <v>24</v>
      </c>
      <c r="N9" s="41"/>
      <c r="O9" s="24">
        <f t="shared" si="3"/>
        <v>0</v>
      </c>
      <c r="P9" s="24">
        <f t="shared" si="4"/>
        <v>0</v>
      </c>
      <c r="Q9" s="24">
        <f t="shared" si="5"/>
        <v>0</v>
      </c>
      <c r="R9" s="44"/>
    </row>
    <row r="10" spans="1:19" ht="76.5" customHeight="1" thickBot="1" x14ac:dyDescent="0.35">
      <c r="J10" s="17" t="s">
        <v>73</v>
      </c>
      <c r="K10" s="16">
        <f>SUM(K3:K9)</f>
        <v>42362.64</v>
      </c>
      <c r="L10" s="16">
        <f>SUM(L3:L9)</f>
        <v>46976.729999999996</v>
      </c>
      <c r="O10" s="25" t="s">
        <v>16</v>
      </c>
      <c r="P10" s="26">
        <f>SUM(P3:P9)</f>
        <v>0</v>
      </c>
    </row>
    <row r="11" spans="1:19" ht="63.75" customHeight="1" x14ac:dyDescent="0.3">
      <c r="N11" s="27"/>
      <c r="O11" s="27"/>
      <c r="P11" s="20" t="s">
        <v>17</v>
      </c>
      <c r="Q11" s="28">
        <f>SUM(Q3:Q9)</f>
        <v>0</v>
      </c>
    </row>
  </sheetData>
  <sheetProtection algorithmName="SHA-512" hashValue="g0gMLClLUxujb2qAFLxPW+iCCg15NoxLow4aF0y8IvKRKvY5zI5ALlrJEMPsP60khibfWUbvYdL9+op8A+LkGw==" saltValue="QBO15MAW7570jSrOQ6LhIg==" spinCount="100000" sheet="1" objects="1" scenarios="1" selectLockedCells="1"/>
  <mergeCells count="1">
    <mergeCell ref="A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14739-0A5C-452B-BCEC-D28CE940F08B}">
  <dimension ref="A1:S15"/>
  <sheetViews>
    <sheetView zoomScale="60" zoomScaleNormal="60" workbookViewId="0">
      <selection activeCell="R3" activeCellId="1" sqref="N3:N13 R3:R13"/>
    </sheetView>
  </sheetViews>
  <sheetFormatPr baseColWidth="10" defaultColWidth="11.19921875" defaultRowHeight="15.75" x14ac:dyDescent="0.25"/>
  <cols>
    <col min="1" max="2" width="11.19921875" style="19"/>
    <col min="3" max="3" width="18.19921875" style="19" customWidth="1"/>
    <col min="4" max="4" width="15.8984375" style="19" customWidth="1"/>
    <col min="5" max="5" width="26.5" style="19" customWidth="1"/>
    <col min="6" max="7" width="16.5" style="19" customWidth="1"/>
    <col min="8" max="10" width="11.19921875" style="19"/>
    <col min="11" max="11" width="16.19921875" style="19" customWidth="1"/>
    <col min="12" max="12" width="14.3984375" style="19" customWidth="1"/>
    <col min="13" max="13" width="14.8984375" style="19" customWidth="1"/>
    <col min="14" max="15" width="11.19921875" style="19"/>
    <col min="16" max="16" width="14" style="19" customWidth="1"/>
    <col min="17" max="17" width="14.8984375" style="19" customWidth="1"/>
    <col min="18" max="18" width="15.3984375" style="19" customWidth="1"/>
    <col min="19" max="19" width="13.19921875" style="19" customWidth="1"/>
    <col min="20" max="16384" width="11.19921875" style="19"/>
  </cols>
  <sheetData>
    <row r="1" spans="1:19" ht="63.75" customHeight="1" x14ac:dyDescent="0.25">
      <c r="A1" s="45" t="s">
        <v>263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8"/>
      <c r="P1" s="18"/>
      <c r="Q1" s="4"/>
      <c r="R1" s="4"/>
      <c r="S1" s="4"/>
    </row>
    <row r="2" spans="1:19" ht="96" customHeight="1" x14ac:dyDescent="0.3">
      <c r="A2" s="2" t="s">
        <v>2</v>
      </c>
      <c r="B2" s="2" t="s">
        <v>3</v>
      </c>
      <c r="C2" s="2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6" t="s">
        <v>0</v>
      </c>
      <c r="J2" s="6" t="s">
        <v>10</v>
      </c>
      <c r="K2" s="7" t="s">
        <v>11</v>
      </c>
      <c r="L2" s="7" t="s">
        <v>12</v>
      </c>
      <c r="M2" s="8" t="s">
        <v>13</v>
      </c>
      <c r="N2" s="20" t="s">
        <v>14</v>
      </c>
      <c r="O2" s="20" t="s">
        <v>15</v>
      </c>
      <c r="P2" s="21" t="s">
        <v>16</v>
      </c>
      <c r="Q2" s="21" t="s">
        <v>17</v>
      </c>
      <c r="R2" s="21" t="s">
        <v>18</v>
      </c>
    </row>
    <row r="3" spans="1:19" ht="47.25" x14ac:dyDescent="0.25">
      <c r="A3" s="22" t="s">
        <v>19</v>
      </c>
      <c r="B3" s="23" t="s">
        <v>20</v>
      </c>
      <c r="C3" s="4" t="s">
        <v>264</v>
      </c>
      <c r="D3" s="9" t="s">
        <v>265</v>
      </c>
      <c r="E3" s="9" t="s">
        <v>264</v>
      </c>
      <c r="F3" s="10">
        <v>23</v>
      </c>
      <c r="G3" s="39">
        <f>F3*3</f>
        <v>69</v>
      </c>
      <c r="H3" s="40">
        <v>235</v>
      </c>
      <c r="I3" s="10">
        <v>10</v>
      </c>
      <c r="J3" s="11">
        <v>258.5</v>
      </c>
      <c r="K3" s="11">
        <f>G3*H3</f>
        <v>16215</v>
      </c>
      <c r="L3" s="11">
        <f>G3*J3</f>
        <v>17836.5</v>
      </c>
      <c r="M3" s="9" t="s">
        <v>24</v>
      </c>
      <c r="N3" s="41"/>
      <c r="O3" s="24">
        <f>(N3+((N3*I3)/100))</f>
        <v>0</v>
      </c>
      <c r="P3" s="24">
        <f>N3*G3</f>
        <v>0</v>
      </c>
      <c r="Q3" s="24">
        <f>(N3+((N3*I3)/100))*G3</f>
        <v>0</v>
      </c>
      <c r="R3" s="44"/>
    </row>
    <row r="4" spans="1:19" ht="47.25" x14ac:dyDescent="0.25">
      <c r="A4" s="22" t="s">
        <v>19</v>
      </c>
      <c r="B4" s="23" t="s">
        <v>20</v>
      </c>
      <c r="C4" s="4" t="s">
        <v>266</v>
      </c>
      <c r="D4" s="9" t="s">
        <v>267</v>
      </c>
      <c r="E4" s="9" t="s">
        <v>266</v>
      </c>
      <c r="F4" s="10">
        <v>16</v>
      </c>
      <c r="G4" s="39">
        <f t="shared" ref="G4:G13" si="0">F4*3</f>
        <v>48</v>
      </c>
      <c r="H4" s="40">
        <v>235</v>
      </c>
      <c r="I4" s="10">
        <v>10</v>
      </c>
      <c r="J4" s="11">
        <v>258.5</v>
      </c>
      <c r="K4" s="11">
        <f t="shared" ref="K4:K13" si="1">G4*H4</f>
        <v>11280</v>
      </c>
      <c r="L4" s="11">
        <f t="shared" ref="L4:L13" si="2">G4*J4</f>
        <v>12408</v>
      </c>
      <c r="M4" s="9" t="s">
        <v>24</v>
      </c>
      <c r="N4" s="41"/>
      <c r="O4" s="24">
        <f t="shared" ref="O4:O9" si="3">(N4+((N4*I4)/100))</f>
        <v>0</v>
      </c>
      <c r="P4" s="24">
        <f t="shared" ref="P4:P9" si="4">N4*G4</f>
        <v>0</v>
      </c>
      <c r="Q4" s="24">
        <f t="shared" ref="Q4:Q9" si="5">(N4+((N4*I4)/100))*G4</f>
        <v>0</v>
      </c>
      <c r="R4" s="44"/>
    </row>
    <row r="5" spans="1:19" ht="47.25" x14ac:dyDescent="0.25">
      <c r="A5" s="22" t="s">
        <v>19</v>
      </c>
      <c r="B5" s="23" t="s">
        <v>20</v>
      </c>
      <c r="C5" s="4" t="s">
        <v>268</v>
      </c>
      <c r="D5" s="9" t="s">
        <v>269</v>
      </c>
      <c r="E5" s="9" t="s">
        <v>268</v>
      </c>
      <c r="F5" s="10">
        <v>30</v>
      </c>
      <c r="G5" s="39">
        <f t="shared" si="0"/>
        <v>90</v>
      </c>
      <c r="H5" s="40">
        <v>235</v>
      </c>
      <c r="I5" s="10">
        <v>10</v>
      </c>
      <c r="J5" s="11">
        <v>258.5</v>
      </c>
      <c r="K5" s="11">
        <f t="shared" si="1"/>
        <v>21150</v>
      </c>
      <c r="L5" s="11">
        <f t="shared" si="2"/>
        <v>23265</v>
      </c>
      <c r="M5" s="9" t="s">
        <v>24</v>
      </c>
      <c r="N5" s="41"/>
      <c r="O5" s="24">
        <f t="shared" si="3"/>
        <v>0</v>
      </c>
      <c r="P5" s="24">
        <f t="shared" si="4"/>
        <v>0</v>
      </c>
      <c r="Q5" s="24">
        <f t="shared" si="5"/>
        <v>0</v>
      </c>
      <c r="R5" s="44"/>
    </row>
    <row r="6" spans="1:19" ht="47.25" x14ac:dyDescent="0.25">
      <c r="A6" s="22" t="s">
        <v>19</v>
      </c>
      <c r="B6" s="23" t="s">
        <v>20</v>
      </c>
      <c r="C6" s="4" t="s">
        <v>270</v>
      </c>
      <c r="D6" s="9" t="s">
        <v>271</v>
      </c>
      <c r="E6" s="9" t="s">
        <v>270</v>
      </c>
      <c r="F6" s="10">
        <v>45</v>
      </c>
      <c r="G6" s="39">
        <f t="shared" si="0"/>
        <v>135</v>
      </c>
      <c r="H6" s="40">
        <v>245</v>
      </c>
      <c r="I6" s="10">
        <v>10</v>
      </c>
      <c r="J6" s="11">
        <v>269.5</v>
      </c>
      <c r="K6" s="11">
        <f t="shared" si="1"/>
        <v>33075</v>
      </c>
      <c r="L6" s="11">
        <f t="shared" si="2"/>
        <v>36382.5</v>
      </c>
      <c r="M6" s="9" t="s">
        <v>24</v>
      </c>
      <c r="N6" s="41"/>
      <c r="O6" s="24">
        <f t="shared" si="3"/>
        <v>0</v>
      </c>
      <c r="P6" s="24">
        <f t="shared" si="4"/>
        <v>0</v>
      </c>
      <c r="Q6" s="24">
        <f t="shared" si="5"/>
        <v>0</v>
      </c>
      <c r="R6" s="44"/>
    </row>
    <row r="7" spans="1:19" ht="47.25" x14ac:dyDescent="0.25">
      <c r="A7" s="22" t="s">
        <v>19</v>
      </c>
      <c r="B7" s="23" t="s">
        <v>20</v>
      </c>
      <c r="C7" s="4" t="s">
        <v>272</v>
      </c>
      <c r="D7" s="9" t="s">
        <v>273</v>
      </c>
      <c r="E7" s="9" t="s">
        <v>272</v>
      </c>
      <c r="F7" s="10">
        <v>20</v>
      </c>
      <c r="G7" s="39">
        <f t="shared" si="0"/>
        <v>60</v>
      </c>
      <c r="H7" s="40">
        <v>10.5</v>
      </c>
      <c r="I7" s="10">
        <v>21</v>
      </c>
      <c r="J7" s="11">
        <v>12.71</v>
      </c>
      <c r="K7" s="11">
        <f t="shared" si="1"/>
        <v>630</v>
      </c>
      <c r="L7" s="11">
        <f t="shared" si="2"/>
        <v>762.6</v>
      </c>
      <c r="M7" s="9" t="s">
        <v>24</v>
      </c>
      <c r="N7" s="41"/>
      <c r="O7" s="24">
        <f t="shared" si="3"/>
        <v>0</v>
      </c>
      <c r="P7" s="24">
        <f t="shared" si="4"/>
        <v>0</v>
      </c>
      <c r="Q7" s="24">
        <f t="shared" si="5"/>
        <v>0</v>
      </c>
      <c r="R7" s="44"/>
    </row>
    <row r="8" spans="1:19" ht="47.25" x14ac:dyDescent="0.25">
      <c r="A8" s="22" t="s">
        <v>19</v>
      </c>
      <c r="B8" s="23" t="s">
        <v>20</v>
      </c>
      <c r="C8" s="4" t="s">
        <v>274</v>
      </c>
      <c r="D8" s="9" t="s">
        <v>275</v>
      </c>
      <c r="E8" s="9" t="s">
        <v>274</v>
      </c>
      <c r="F8" s="10">
        <v>15</v>
      </c>
      <c r="G8" s="39">
        <f t="shared" si="0"/>
        <v>45</v>
      </c>
      <c r="H8" s="40">
        <v>10.5</v>
      </c>
      <c r="I8" s="10">
        <v>21</v>
      </c>
      <c r="J8" s="11">
        <v>12.71</v>
      </c>
      <c r="K8" s="11">
        <f t="shared" si="1"/>
        <v>472.5</v>
      </c>
      <c r="L8" s="11">
        <f t="shared" si="2"/>
        <v>571.95000000000005</v>
      </c>
      <c r="M8" s="9" t="s">
        <v>24</v>
      </c>
      <c r="N8" s="41"/>
      <c r="O8" s="24">
        <f t="shared" si="3"/>
        <v>0</v>
      </c>
      <c r="P8" s="24">
        <f t="shared" si="4"/>
        <v>0</v>
      </c>
      <c r="Q8" s="24">
        <f t="shared" si="5"/>
        <v>0</v>
      </c>
      <c r="R8" s="44"/>
    </row>
    <row r="9" spans="1:19" ht="47.25" x14ac:dyDescent="0.25">
      <c r="A9" s="22" t="s">
        <v>19</v>
      </c>
      <c r="B9" s="23" t="s">
        <v>20</v>
      </c>
      <c r="C9" s="4" t="s">
        <v>276</v>
      </c>
      <c r="D9" s="9" t="s">
        <v>277</v>
      </c>
      <c r="E9" s="9" t="s">
        <v>276</v>
      </c>
      <c r="F9" s="10">
        <v>15</v>
      </c>
      <c r="G9" s="39">
        <f t="shared" si="0"/>
        <v>45</v>
      </c>
      <c r="H9" s="40">
        <v>10.5</v>
      </c>
      <c r="I9" s="10">
        <v>21</v>
      </c>
      <c r="J9" s="11">
        <v>12.71</v>
      </c>
      <c r="K9" s="11">
        <f t="shared" si="1"/>
        <v>472.5</v>
      </c>
      <c r="L9" s="11">
        <f t="shared" si="2"/>
        <v>571.95000000000005</v>
      </c>
      <c r="M9" s="9" t="s">
        <v>24</v>
      </c>
      <c r="N9" s="41"/>
      <c r="O9" s="24">
        <f t="shared" si="3"/>
        <v>0</v>
      </c>
      <c r="P9" s="24">
        <f t="shared" si="4"/>
        <v>0</v>
      </c>
      <c r="Q9" s="24">
        <f t="shared" si="5"/>
        <v>0</v>
      </c>
      <c r="R9" s="44"/>
    </row>
    <row r="10" spans="1:19" ht="47.25" x14ac:dyDescent="0.25">
      <c r="A10" s="22" t="s">
        <v>19</v>
      </c>
      <c r="B10" s="23" t="s">
        <v>20</v>
      </c>
      <c r="C10" s="4" t="s">
        <v>278</v>
      </c>
      <c r="D10" s="9" t="s">
        <v>279</v>
      </c>
      <c r="E10" s="9" t="s">
        <v>278</v>
      </c>
      <c r="F10" s="10">
        <v>20</v>
      </c>
      <c r="G10" s="39">
        <f t="shared" si="0"/>
        <v>60</v>
      </c>
      <c r="H10" s="40">
        <v>10.5</v>
      </c>
      <c r="I10" s="10">
        <v>21</v>
      </c>
      <c r="J10" s="11">
        <v>12.71</v>
      </c>
      <c r="K10" s="11">
        <f t="shared" si="1"/>
        <v>630</v>
      </c>
      <c r="L10" s="11">
        <f t="shared" si="2"/>
        <v>762.6</v>
      </c>
      <c r="M10" s="9" t="s">
        <v>24</v>
      </c>
      <c r="N10" s="41"/>
      <c r="O10" s="24">
        <f t="shared" ref="O10:O13" si="6">(N10+((N10*I10)/100))</f>
        <v>0</v>
      </c>
      <c r="P10" s="24">
        <f t="shared" ref="P10:P13" si="7">N10*G10</f>
        <v>0</v>
      </c>
      <c r="Q10" s="24">
        <f t="shared" ref="Q10:Q13" si="8">(N10+((N10*I10)/100))*G10</f>
        <v>0</v>
      </c>
      <c r="R10" s="44"/>
    </row>
    <row r="11" spans="1:19" ht="47.25" x14ac:dyDescent="0.25">
      <c r="A11" s="22" t="s">
        <v>19</v>
      </c>
      <c r="B11" s="23" t="s">
        <v>20</v>
      </c>
      <c r="C11" s="4" t="s">
        <v>280</v>
      </c>
      <c r="D11" s="9" t="s">
        <v>281</v>
      </c>
      <c r="E11" s="9" t="s">
        <v>280</v>
      </c>
      <c r="F11" s="10">
        <v>15</v>
      </c>
      <c r="G11" s="39">
        <f t="shared" si="0"/>
        <v>45</v>
      </c>
      <c r="H11" s="40">
        <v>10.5</v>
      </c>
      <c r="I11" s="10">
        <v>21</v>
      </c>
      <c r="J11" s="11">
        <v>12.71</v>
      </c>
      <c r="K11" s="11">
        <f t="shared" si="1"/>
        <v>472.5</v>
      </c>
      <c r="L11" s="11">
        <f t="shared" si="2"/>
        <v>571.95000000000005</v>
      </c>
      <c r="M11" s="9" t="s">
        <v>24</v>
      </c>
      <c r="N11" s="41"/>
      <c r="O11" s="24">
        <f t="shared" si="6"/>
        <v>0</v>
      </c>
      <c r="P11" s="24">
        <f t="shared" si="7"/>
        <v>0</v>
      </c>
      <c r="Q11" s="24">
        <f t="shared" si="8"/>
        <v>0</v>
      </c>
      <c r="R11" s="44"/>
    </row>
    <row r="12" spans="1:19" ht="47.25" x14ac:dyDescent="0.25">
      <c r="A12" s="22" t="s">
        <v>19</v>
      </c>
      <c r="B12" s="23" t="s">
        <v>20</v>
      </c>
      <c r="C12" s="4" t="s">
        <v>282</v>
      </c>
      <c r="D12" s="9" t="s">
        <v>283</v>
      </c>
      <c r="E12" s="9" t="s">
        <v>282</v>
      </c>
      <c r="F12" s="10">
        <v>10</v>
      </c>
      <c r="G12" s="39">
        <f t="shared" si="0"/>
        <v>30</v>
      </c>
      <c r="H12" s="40">
        <v>10.5</v>
      </c>
      <c r="I12" s="10">
        <v>21</v>
      </c>
      <c r="J12" s="11">
        <v>12.71</v>
      </c>
      <c r="K12" s="11">
        <f t="shared" si="1"/>
        <v>315</v>
      </c>
      <c r="L12" s="11">
        <f t="shared" si="2"/>
        <v>381.3</v>
      </c>
      <c r="M12" s="9" t="s">
        <v>24</v>
      </c>
      <c r="N12" s="41"/>
      <c r="O12" s="24">
        <f t="shared" si="6"/>
        <v>0</v>
      </c>
      <c r="P12" s="24">
        <f t="shared" si="7"/>
        <v>0</v>
      </c>
      <c r="Q12" s="24">
        <f t="shared" si="8"/>
        <v>0</v>
      </c>
      <c r="R12" s="44"/>
    </row>
    <row r="13" spans="1:19" ht="47.25" x14ac:dyDescent="0.25">
      <c r="A13" s="22" t="s">
        <v>19</v>
      </c>
      <c r="B13" s="23" t="s">
        <v>20</v>
      </c>
      <c r="C13" s="4" t="s">
        <v>284</v>
      </c>
      <c r="D13" s="9" t="s">
        <v>285</v>
      </c>
      <c r="E13" s="9" t="s">
        <v>284</v>
      </c>
      <c r="F13" s="10">
        <v>5</v>
      </c>
      <c r="G13" s="39">
        <f t="shared" si="0"/>
        <v>15</v>
      </c>
      <c r="H13" s="40">
        <v>10.5</v>
      </c>
      <c r="I13" s="10">
        <v>21</v>
      </c>
      <c r="J13" s="11">
        <v>12.71</v>
      </c>
      <c r="K13" s="11">
        <f t="shared" si="1"/>
        <v>157.5</v>
      </c>
      <c r="L13" s="11">
        <f t="shared" si="2"/>
        <v>190.65</v>
      </c>
      <c r="M13" s="9" t="s">
        <v>24</v>
      </c>
      <c r="N13" s="41"/>
      <c r="O13" s="24">
        <f t="shared" si="6"/>
        <v>0</v>
      </c>
      <c r="P13" s="24">
        <f t="shared" si="7"/>
        <v>0</v>
      </c>
      <c r="Q13" s="24">
        <f t="shared" si="8"/>
        <v>0</v>
      </c>
      <c r="R13" s="44"/>
    </row>
    <row r="14" spans="1:19" ht="66" customHeight="1" thickBot="1" x14ac:dyDescent="0.4">
      <c r="J14" s="17" t="s">
        <v>73</v>
      </c>
      <c r="K14" s="34">
        <f>SUM(K3:K13)</f>
        <v>84870</v>
      </c>
      <c r="L14" s="34">
        <f>SUM(L3:L13)</f>
        <v>93705</v>
      </c>
      <c r="O14" s="25" t="s">
        <v>16</v>
      </c>
      <c r="P14" s="35">
        <f>SUM(P3:P13)</f>
        <v>0</v>
      </c>
    </row>
    <row r="15" spans="1:19" ht="70.5" customHeight="1" x14ac:dyDescent="0.35">
      <c r="G15" s="32"/>
      <c r="N15" s="27"/>
      <c r="O15" s="27"/>
      <c r="P15" s="20" t="s">
        <v>17</v>
      </c>
      <c r="Q15" s="36">
        <f>SUM(Q3:Q13)</f>
        <v>0</v>
      </c>
    </row>
  </sheetData>
  <sheetProtection algorithmName="SHA-512" hashValue="+VBWf/2RAhikk6VnL8gtZu2m6KCluViysJPdDQ9US8chd6jfsRDBSLOmmEwdT99H5Xh+teOcUjWWADqkdJbY+Q==" saltValue="/nd9EaXpbsaCe6fKVgkVIw==" spinCount="100000" sheet="1" objects="1" scenarios="1" selectLockedCells="1"/>
  <mergeCells count="1">
    <mergeCell ref="A1:N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E965F-FD1A-4E27-9A4F-4A69846CBEA4}">
  <dimension ref="A1:S31"/>
  <sheetViews>
    <sheetView topLeftCell="A24" zoomScale="70" zoomScaleNormal="70" workbookViewId="0">
      <selection activeCell="R29" activeCellId="1" sqref="N3:N29 R3:R29"/>
    </sheetView>
  </sheetViews>
  <sheetFormatPr baseColWidth="10" defaultColWidth="11.19921875" defaultRowHeight="15.75" x14ac:dyDescent="0.25"/>
  <cols>
    <col min="1" max="2" width="11.19921875" style="19"/>
    <col min="3" max="3" width="26.09765625" style="19" customWidth="1"/>
    <col min="4" max="4" width="11.19921875" style="19"/>
    <col min="5" max="5" width="29.8984375" style="19" customWidth="1"/>
    <col min="6" max="16" width="11.19921875" style="19"/>
    <col min="17" max="18" width="13.09765625" style="19" customWidth="1"/>
    <col min="19" max="19" width="13.19921875" style="19" customWidth="1"/>
    <col min="20" max="16384" width="11.19921875" style="19"/>
  </cols>
  <sheetData>
    <row r="1" spans="1:19" ht="59.25" customHeight="1" x14ac:dyDescent="0.25">
      <c r="A1" s="45" t="s">
        <v>286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8"/>
      <c r="P1" s="18"/>
      <c r="Q1" s="4"/>
      <c r="R1" s="4"/>
      <c r="S1" s="4"/>
    </row>
    <row r="2" spans="1:19" ht="66" x14ac:dyDescent="0.3">
      <c r="A2" s="2" t="s">
        <v>2</v>
      </c>
      <c r="B2" s="2" t="s">
        <v>3</v>
      </c>
      <c r="C2" s="2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6" t="s">
        <v>0</v>
      </c>
      <c r="J2" s="6" t="s">
        <v>10</v>
      </c>
      <c r="K2" s="7" t="s">
        <v>11</v>
      </c>
      <c r="L2" s="7" t="s">
        <v>12</v>
      </c>
      <c r="M2" s="8" t="s">
        <v>13</v>
      </c>
      <c r="N2" s="20" t="s">
        <v>14</v>
      </c>
      <c r="O2" s="20" t="s">
        <v>15</v>
      </c>
      <c r="P2" s="21" t="s">
        <v>16</v>
      </c>
      <c r="Q2" s="21" t="s">
        <v>17</v>
      </c>
      <c r="R2" s="21" t="s">
        <v>18</v>
      </c>
    </row>
    <row r="3" spans="1:19" ht="63" x14ac:dyDescent="0.25">
      <c r="A3" s="22" t="s">
        <v>19</v>
      </c>
      <c r="B3" s="23" t="s">
        <v>20</v>
      </c>
      <c r="C3" s="4" t="s">
        <v>287</v>
      </c>
      <c r="D3" s="9" t="s">
        <v>288</v>
      </c>
      <c r="E3" s="9" t="s">
        <v>289</v>
      </c>
      <c r="F3" s="10">
        <v>14</v>
      </c>
      <c r="G3" s="39">
        <f>F3*3</f>
        <v>42</v>
      </c>
      <c r="H3" s="40">
        <v>393</v>
      </c>
      <c r="I3" s="10">
        <v>10</v>
      </c>
      <c r="J3" s="11">
        <v>432.3</v>
      </c>
      <c r="K3" s="11">
        <f>G3*H3</f>
        <v>16506</v>
      </c>
      <c r="L3" s="11">
        <f>G3*J3</f>
        <v>18156.600000000002</v>
      </c>
      <c r="M3" s="9" t="s">
        <v>24</v>
      </c>
      <c r="N3" s="41"/>
      <c r="O3" s="24">
        <f>(N3+((N3*I3)/100))</f>
        <v>0</v>
      </c>
      <c r="P3" s="24">
        <f>N3*G3</f>
        <v>0</v>
      </c>
      <c r="Q3" s="24">
        <f>(N3+((N3*I3)/100))*G3</f>
        <v>0</v>
      </c>
      <c r="R3" s="44"/>
    </row>
    <row r="4" spans="1:19" ht="47.25" x14ac:dyDescent="0.25">
      <c r="A4" s="22" t="s">
        <v>19</v>
      </c>
      <c r="B4" s="23" t="s">
        <v>20</v>
      </c>
      <c r="C4" s="4" t="s">
        <v>290</v>
      </c>
      <c r="D4" s="9" t="s">
        <v>291</v>
      </c>
      <c r="E4" s="9" t="s">
        <v>290</v>
      </c>
      <c r="F4" s="10">
        <v>8</v>
      </c>
      <c r="G4" s="39">
        <f t="shared" ref="G4:G29" si="0">F4*3</f>
        <v>24</v>
      </c>
      <c r="H4" s="40">
        <v>393</v>
      </c>
      <c r="I4" s="10">
        <v>10</v>
      </c>
      <c r="J4" s="11">
        <v>432.3</v>
      </c>
      <c r="K4" s="11">
        <f t="shared" ref="K4:K29" si="1">G4*H4</f>
        <v>9432</v>
      </c>
      <c r="L4" s="11">
        <f t="shared" ref="L4:L29" si="2">G4*J4</f>
        <v>10375.200000000001</v>
      </c>
      <c r="M4" s="9" t="s">
        <v>24</v>
      </c>
      <c r="N4" s="41"/>
      <c r="O4" s="24">
        <f t="shared" ref="O4:O29" si="3">(N4+((N4*I4)/100))</f>
        <v>0</v>
      </c>
      <c r="P4" s="24">
        <f t="shared" ref="P4:P29" si="4">N4*G4</f>
        <v>0</v>
      </c>
      <c r="Q4" s="24">
        <f t="shared" ref="Q4:Q29" si="5">(N4+((N4*I4)/100))*G4</f>
        <v>0</v>
      </c>
      <c r="R4" s="44"/>
    </row>
    <row r="5" spans="1:19" ht="63" x14ac:dyDescent="0.25">
      <c r="A5" s="22" t="s">
        <v>19</v>
      </c>
      <c r="B5" s="23" t="s">
        <v>20</v>
      </c>
      <c r="C5" s="4" t="s">
        <v>292</v>
      </c>
      <c r="D5" s="9" t="s">
        <v>293</v>
      </c>
      <c r="E5" s="9" t="s">
        <v>294</v>
      </c>
      <c r="F5" s="10">
        <v>15</v>
      </c>
      <c r="G5" s="39">
        <f t="shared" si="0"/>
        <v>45</v>
      </c>
      <c r="H5" s="40">
        <v>339</v>
      </c>
      <c r="I5" s="10">
        <v>10</v>
      </c>
      <c r="J5" s="11">
        <v>372.9</v>
      </c>
      <c r="K5" s="11">
        <f t="shared" si="1"/>
        <v>15255</v>
      </c>
      <c r="L5" s="11">
        <f t="shared" si="2"/>
        <v>16780.5</v>
      </c>
      <c r="M5" s="9" t="s">
        <v>24</v>
      </c>
      <c r="N5" s="41"/>
      <c r="O5" s="24">
        <f t="shared" si="3"/>
        <v>0</v>
      </c>
      <c r="P5" s="24">
        <f t="shared" si="4"/>
        <v>0</v>
      </c>
      <c r="Q5" s="24">
        <f t="shared" si="5"/>
        <v>0</v>
      </c>
      <c r="R5" s="44"/>
    </row>
    <row r="6" spans="1:19" ht="63" x14ac:dyDescent="0.25">
      <c r="A6" s="22" t="s">
        <v>19</v>
      </c>
      <c r="B6" s="23" t="s">
        <v>20</v>
      </c>
      <c r="C6" s="4" t="s">
        <v>295</v>
      </c>
      <c r="D6" s="9" t="s">
        <v>296</v>
      </c>
      <c r="E6" s="9" t="s">
        <v>297</v>
      </c>
      <c r="F6" s="10">
        <v>1</v>
      </c>
      <c r="G6" s="39">
        <f t="shared" si="0"/>
        <v>3</v>
      </c>
      <c r="H6" s="40">
        <v>339</v>
      </c>
      <c r="I6" s="10">
        <v>10</v>
      </c>
      <c r="J6" s="11">
        <v>372.9</v>
      </c>
      <c r="K6" s="11">
        <f t="shared" si="1"/>
        <v>1017</v>
      </c>
      <c r="L6" s="11">
        <f t="shared" si="2"/>
        <v>1118.6999999999998</v>
      </c>
      <c r="M6" s="9" t="s">
        <v>24</v>
      </c>
      <c r="N6" s="41"/>
      <c r="O6" s="24">
        <f t="shared" si="3"/>
        <v>0</v>
      </c>
      <c r="P6" s="24">
        <f t="shared" si="4"/>
        <v>0</v>
      </c>
      <c r="Q6" s="24">
        <f t="shared" si="5"/>
        <v>0</v>
      </c>
      <c r="R6" s="44"/>
    </row>
    <row r="7" spans="1:19" ht="63" x14ac:dyDescent="0.25">
      <c r="A7" s="22" t="s">
        <v>19</v>
      </c>
      <c r="B7" s="23" t="s">
        <v>20</v>
      </c>
      <c r="C7" s="4" t="s">
        <v>298</v>
      </c>
      <c r="D7" s="9" t="s">
        <v>299</v>
      </c>
      <c r="E7" s="9" t="s">
        <v>300</v>
      </c>
      <c r="F7" s="10">
        <v>1</v>
      </c>
      <c r="G7" s="39">
        <f t="shared" si="0"/>
        <v>3</v>
      </c>
      <c r="H7" s="40">
        <v>455</v>
      </c>
      <c r="I7" s="10">
        <v>10</v>
      </c>
      <c r="J7" s="11">
        <v>500.5</v>
      </c>
      <c r="K7" s="11">
        <f t="shared" si="1"/>
        <v>1365</v>
      </c>
      <c r="L7" s="11">
        <f t="shared" si="2"/>
        <v>1501.5</v>
      </c>
      <c r="M7" s="9" t="s">
        <v>24</v>
      </c>
      <c r="N7" s="41"/>
      <c r="O7" s="24">
        <f t="shared" si="3"/>
        <v>0</v>
      </c>
      <c r="P7" s="24">
        <f t="shared" si="4"/>
        <v>0</v>
      </c>
      <c r="Q7" s="24">
        <f t="shared" si="5"/>
        <v>0</v>
      </c>
      <c r="R7" s="44"/>
    </row>
    <row r="8" spans="1:19" ht="63" x14ac:dyDescent="0.25">
      <c r="A8" s="22" t="s">
        <v>19</v>
      </c>
      <c r="B8" s="23" t="s">
        <v>20</v>
      </c>
      <c r="C8" s="4" t="s">
        <v>301</v>
      </c>
      <c r="D8" s="9" t="s">
        <v>302</v>
      </c>
      <c r="E8" s="9" t="s">
        <v>303</v>
      </c>
      <c r="F8" s="10">
        <v>3</v>
      </c>
      <c r="G8" s="39">
        <f t="shared" si="0"/>
        <v>9</v>
      </c>
      <c r="H8" s="40">
        <v>339</v>
      </c>
      <c r="I8" s="10">
        <v>10</v>
      </c>
      <c r="J8" s="11">
        <v>372.9</v>
      </c>
      <c r="K8" s="11">
        <f t="shared" si="1"/>
        <v>3051</v>
      </c>
      <c r="L8" s="11">
        <f t="shared" si="2"/>
        <v>3356.1</v>
      </c>
      <c r="M8" s="9" t="s">
        <v>24</v>
      </c>
      <c r="N8" s="41"/>
      <c r="O8" s="24">
        <f t="shared" si="3"/>
        <v>0</v>
      </c>
      <c r="P8" s="24">
        <f t="shared" si="4"/>
        <v>0</v>
      </c>
      <c r="Q8" s="24">
        <f t="shared" si="5"/>
        <v>0</v>
      </c>
      <c r="R8" s="44"/>
    </row>
    <row r="9" spans="1:19" ht="47.25" x14ac:dyDescent="0.25">
      <c r="A9" s="22" t="s">
        <v>19</v>
      </c>
      <c r="B9" s="23" t="s">
        <v>20</v>
      </c>
      <c r="C9" s="4" t="s">
        <v>304</v>
      </c>
      <c r="D9" s="9" t="s">
        <v>305</v>
      </c>
      <c r="E9" s="9" t="s">
        <v>304</v>
      </c>
      <c r="F9" s="10">
        <v>1</v>
      </c>
      <c r="G9" s="39">
        <f t="shared" si="0"/>
        <v>3</v>
      </c>
      <c r="H9" s="40">
        <v>556</v>
      </c>
      <c r="I9" s="10">
        <v>10</v>
      </c>
      <c r="J9" s="11">
        <v>611.6</v>
      </c>
      <c r="K9" s="11">
        <f t="shared" si="1"/>
        <v>1668</v>
      </c>
      <c r="L9" s="11">
        <f t="shared" si="2"/>
        <v>1834.8000000000002</v>
      </c>
      <c r="M9" s="9" t="s">
        <v>24</v>
      </c>
      <c r="N9" s="41"/>
      <c r="O9" s="24">
        <f t="shared" si="3"/>
        <v>0</v>
      </c>
      <c r="P9" s="24">
        <f t="shared" si="4"/>
        <v>0</v>
      </c>
      <c r="Q9" s="24">
        <f t="shared" si="5"/>
        <v>0</v>
      </c>
      <c r="R9" s="44"/>
    </row>
    <row r="10" spans="1:19" ht="47.25" x14ac:dyDescent="0.25">
      <c r="A10" s="22" t="s">
        <v>19</v>
      </c>
      <c r="B10" s="23" t="s">
        <v>20</v>
      </c>
      <c r="C10" s="4" t="s">
        <v>306</v>
      </c>
      <c r="D10" s="9" t="s">
        <v>307</v>
      </c>
      <c r="E10" s="9" t="s">
        <v>306</v>
      </c>
      <c r="F10" s="10">
        <v>2</v>
      </c>
      <c r="G10" s="39">
        <f t="shared" si="0"/>
        <v>6</v>
      </c>
      <c r="H10" s="40">
        <v>556</v>
      </c>
      <c r="I10" s="10">
        <v>10</v>
      </c>
      <c r="J10" s="11">
        <v>611.6</v>
      </c>
      <c r="K10" s="11">
        <f t="shared" si="1"/>
        <v>3336</v>
      </c>
      <c r="L10" s="11">
        <f t="shared" si="2"/>
        <v>3669.6000000000004</v>
      </c>
      <c r="M10" s="9" t="s">
        <v>24</v>
      </c>
      <c r="N10" s="41"/>
      <c r="O10" s="24">
        <f t="shared" si="3"/>
        <v>0</v>
      </c>
      <c r="P10" s="24">
        <f t="shared" si="4"/>
        <v>0</v>
      </c>
      <c r="Q10" s="24">
        <f t="shared" si="5"/>
        <v>0</v>
      </c>
      <c r="R10" s="44"/>
    </row>
    <row r="11" spans="1:19" ht="47.25" x14ac:dyDescent="0.25">
      <c r="A11" s="22" t="s">
        <v>19</v>
      </c>
      <c r="B11" s="23" t="s">
        <v>20</v>
      </c>
      <c r="C11" s="4" t="s">
        <v>308</v>
      </c>
      <c r="D11" s="9" t="s">
        <v>309</v>
      </c>
      <c r="E11" s="9" t="s">
        <v>308</v>
      </c>
      <c r="F11" s="10">
        <v>1</v>
      </c>
      <c r="G11" s="39">
        <f t="shared" si="0"/>
        <v>3</v>
      </c>
      <c r="H11" s="40">
        <v>556</v>
      </c>
      <c r="I11" s="10">
        <v>10</v>
      </c>
      <c r="J11" s="11">
        <v>611.6</v>
      </c>
      <c r="K11" s="11">
        <f t="shared" si="1"/>
        <v>1668</v>
      </c>
      <c r="L11" s="11">
        <f t="shared" si="2"/>
        <v>1834.8000000000002</v>
      </c>
      <c r="M11" s="9" t="s">
        <v>24</v>
      </c>
      <c r="N11" s="41"/>
      <c r="O11" s="24">
        <f t="shared" si="3"/>
        <v>0</v>
      </c>
      <c r="P11" s="24">
        <f t="shared" si="4"/>
        <v>0</v>
      </c>
      <c r="Q11" s="24">
        <f t="shared" si="5"/>
        <v>0</v>
      </c>
      <c r="R11" s="44"/>
    </row>
    <row r="12" spans="1:19" ht="47.25" x14ac:dyDescent="0.25">
      <c r="A12" s="22" t="s">
        <v>19</v>
      </c>
      <c r="B12" s="23" t="s">
        <v>20</v>
      </c>
      <c r="C12" s="4" t="s">
        <v>310</v>
      </c>
      <c r="D12" s="9" t="s">
        <v>311</v>
      </c>
      <c r="E12" s="9" t="s">
        <v>312</v>
      </c>
      <c r="F12" s="10">
        <v>1</v>
      </c>
      <c r="G12" s="39">
        <f t="shared" si="0"/>
        <v>3</v>
      </c>
      <c r="H12" s="40">
        <v>388</v>
      </c>
      <c r="I12" s="10">
        <v>10</v>
      </c>
      <c r="J12" s="11">
        <v>426.8</v>
      </c>
      <c r="K12" s="11">
        <f t="shared" si="1"/>
        <v>1164</v>
      </c>
      <c r="L12" s="11">
        <f t="shared" si="2"/>
        <v>1280.4000000000001</v>
      </c>
      <c r="M12" s="9" t="s">
        <v>24</v>
      </c>
      <c r="N12" s="41"/>
      <c r="O12" s="24">
        <f t="shared" si="3"/>
        <v>0</v>
      </c>
      <c r="P12" s="24">
        <f t="shared" si="4"/>
        <v>0</v>
      </c>
      <c r="Q12" s="24">
        <f t="shared" si="5"/>
        <v>0</v>
      </c>
      <c r="R12" s="44"/>
    </row>
    <row r="13" spans="1:19" ht="47.25" x14ac:dyDescent="0.25">
      <c r="A13" s="22" t="s">
        <v>19</v>
      </c>
      <c r="B13" s="23" t="s">
        <v>20</v>
      </c>
      <c r="C13" s="4" t="s">
        <v>313</v>
      </c>
      <c r="D13" s="9" t="s">
        <v>314</v>
      </c>
      <c r="E13" s="9" t="s">
        <v>312</v>
      </c>
      <c r="F13" s="10">
        <v>1</v>
      </c>
      <c r="G13" s="39">
        <f t="shared" si="0"/>
        <v>3</v>
      </c>
      <c r="H13" s="40">
        <v>388</v>
      </c>
      <c r="I13" s="10">
        <v>10</v>
      </c>
      <c r="J13" s="11">
        <v>426.8</v>
      </c>
      <c r="K13" s="11">
        <f t="shared" si="1"/>
        <v>1164</v>
      </c>
      <c r="L13" s="11">
        <f t="shared" si="2"/>
        <v>1280.4000000000001</v>
      </c>
      <c r="M13" s="9" t="s">
        <v>24</v>
      </c>
      <c r="N13" s="41"/>
      <c r="O13" s="24">
        <f t="shared" si="3"/>
        <v>0</v>
      </c>
      <c r="P13" s="24">
        <f t="shared" si="4"/>
        <v>0</v>
      </c>
      <c r="Q13" s="24">
        <f t="shared" si="5"/>
        <v>0</v>
      </c>
      <c r="R13" s="44"/>
    </row>
    <row r="14" spans="1:19" ht="63" x14ac:dyDescent="0.25">
      <c r="A14" s="22" t="s">
        <v>19</v>
      </c>
      <c r="B14" s="23" t="s">
        <v>20</v>
      </c>
      <c r="C14" s="4" t="s">
        <v>315</v>
      </c>
      <c r="D14" s="9" t="s">
        <v>316</v>
      </c>
      <c r="E14" s="9" t="s">
        <v>317</v>
      </c>
      <c r="F14" s="10">
        <v>2</v>
      </c>
      <c r="G14" s="39">
        <f t="shared" si="0"/>
        <v>6</v>
      </c>
      <c r="H14" s="40">
        <v>770</v>
      </c>
      <c r="I14" s="10">
        <v>10</v>
      </c>
      <c r="J14" s="11">
        <v>847</v>
      </c>
      <c r="K14" s="11">
        <f t="shared" si="1"/>
        <v>4620</v>
      </c>
      <c r="L14" s="11">
        <f t="shared" si="2"/>
        <v>5082</v>
      </c>
      <c r="M14" s="9" t="s">
        <v>24</v>
      </c>
      <c r="N14" s="41"/>
      <c r="O14" s="24">
        <f t="shared" si="3"/>
        <v>0</v>
      </c>
      <c r="P14" s="24">
        <f t="shared" si="4"/>
        <v>0</v>
      </c>
      <c r="Q14" s="24">
        <f t="shared" si="5"/>
        <v>0</v>
      </c>
      <c r="R14" s="44"/>
    </row>
    <row r="15" spans="1:19" ht="47.25" x14ac:dyDescent="0.25">
      <c r="A15" s="22" t="s">
        <v>19</v>
      </c>
      <c r="B15" s="23" t="s">
        <v>20</v>
      </c>
      <c r="C15" s="4" t="s">
        <v>318</v>
      </c>
      <c r="D15" s="9" t="s">
        <v>319</v>
      </c>
      <c r="E15" s="9" t="s">
        <v>318</v>
      </c>
      <c r="F15" s="10">
        <v>1</v>
      </c>
      <c r="G15" s="39">
        <f t="shared" si="0"/>
        <v>3</v>
      </c>
      <c r="H15" s="40">
        <v>1326</v>
      </c>
      <c r="I15" s="10">
        <v>10</v>
      </c>
      <c r="J15" s="11">
        <v>1458.6</v>
      </c>
      <c r="K15" s="11">
        <f t="shared" si="1"/>
        <v>3978</v>
      </c>
      <c r="L15" s="11">
        <f t="shared" si="2"/>
        <v>4375.7999999999993</v>
      </c>
      <c r="M15" s="9" t="s">
        <v>24</v>
      </c>
      <c r="N15" s="41"/>
      <c r="O15" s="24">
        <f t="shared" si="3"/>
        <v>0</v>
      </c>
      <c r="P15" s="24">
        <f t="shared" si="4"/>
        <v>0</v>
      </c>
      <c r="Q15" s="24">
        <f t="shared" si="5"/>
        <v>0</v>
      </c>
      <c r="R15" s="44"/>
    </row>
    <row r="16" spans="1:19" ht="47.25" x14ac:dyDescent="0.25">
      <c r="A16" s="22" t="s">
        <v>19</v>
      </c>
      <c r="B16" s="23" t="s">
        <v>20</v>
      </c>
      <c r="C16" s="4" t="s">
        <v>320</v>
      </c>
      <c r="D16" s="9" t="s">
        <v>321</v>
      </c>
      <c r="E16" s="9" t="s">
        <v>320</v>
      </c>
      <c r="F16" s="10">
        <v>1</v>
      </c>
      <c r="G16" s="39">
        <f t="shared" si="0"/>
        <v>3</v>
      </c>
      <c r="H16" s="40">
        <v>510</v>
      </c>
      <c r="I16" s="10">
        <v>10</v>
      </c>
      <c r="J16" s="11">
        <v>561</v>
      </c>
      <c r="K16" s="11">
        <f t="shared" si="1"/>
        <v>1530</v>
      </c>
      <c r="L16" s="11">
        <f t="shared" si="2"/>
        <v>1683</v>
      </c>
      <c r="M16" s="9" t="s">
        <v>24</v>
      </c>
      <c r="N16" s="41"/>
      <c r="O16" s="24">
        <f t="shared" si="3"/>
        <v>0</v>
      </c>
      <c r="P16" s="24">
        <f t="shared" si="4"/>
        <v>0</v>
      </c>
      <c r="Q16" s="24">
        <f t="shared" si="5"/>
        <v>0</v>
      </c>
      <c r="R16" s="44"/>
    </row>
    <row r="17" spans="1:18" ht="47.25" x14ac:dyDescent="0.25">
      <c r="A17" s="22" t="s">
        <v>19</v>
      </c>
      <c r="B17" s="23" t="s">
        <v>20</v>
      </c>
      <c r="C17" s="4" t="s">
        <v>322</v>
      </c>
      <c r="D17" s="9" t="s">
        <v>323</v>
      </c>
      <c r="E17" s="9" t="s">
        <v>322</v>
      </c>
      <c r="F17" s="10">
        <v>1</v>
      </c>
      <c r="G17" s="39">
        <f t="shared" si="0"/>
        <v>3</v>
      </c>
      <c r="H17" s="40">
        <v>510</v>
      </c>
      <c r="I17" s="10">
        <v>10</v>
      </c>
      <c r="J17" s="11">
        <v>561</v>
      </c>
      <c r="K17" s="11">
        <f t="shared" si="1"/>
        <v>1530</v>
      </c>
      <c r="L17" s="11">
        <f t="shared" si="2"/>
        <v>1683</v>
      </c>
      <c r="M17" s="9" t="s">
        <v>24</v>
      </c>
      <c r="N17" s="41"/>
      <c r="O17" s="24">
        <f t="shared" si="3"/>
        <v>0</v>
      </c>
      <c r="P17" s="24">
        <f t="shared" si="4"/>
        <v>0</v>
      </c>
      <c r="Q17" s="24">
        <f t="shared" si="5"/>
        <v>0</v>
      </c>
      <c r="R17" s="44"/>
    </row>
    <row r="18" spans="1:18" ht="47.25" x14ac:dyDescent="0.25">
      <c r="A18" s="22" t="s">
        <v>19</v>
      </c>
      <c r="B18" s="23" t="s">
        <v>20</v>
      </c>
      <c r="C18" s="4" t="s">
        <v>324</v>
      </c>
      <c r="D18" s="9" t="s">
        <v>325</v>
      </c>
      <c r="E18" s="9" t="s">
        <v>324</v>
      </c>
      <c r="F18" s="10">
        <v>1</v>
      </c>
      <c r="G18" s="39">
        <f t="shared" si="0"/>
        <v>3</v>
      </c>
      <c r="H18" s="40">
        <v>510</v>
      </c>
      <c r="I18" s="10">
        <v>10</v>
      </c>
      <c r="J18" s="11">
        <v>561</v>
      </c>
      <c r="K18" s="11">
        <f t="shared" si="1"/>
        <v>1530</v>
      </c>
      <c r="L18" s="11">
        <f t="shared" si="2"/>
        <v>1683</v>
      </c>
      <c r="M18" s="9" t="s">
        <v>24</v>
      </c>
      <c r="N18" s="41"/>
      <c r="O18" s="24">
        <f t="shared" si="3"/>
        <v>0</v>
      </c>
      <c r="P18" s="24">
        <f t="shared" si="4"/>
        <v>0</v>
      </c>
      <c r="Q18" s="24">
        <f t="shared" si="5"/>
        <v>0</v>
      </c>
      <c r="R18" s="44"/>
    </row>
    <row r="19" spans="1:18" ht="47.25" x14ac:dyDescent="0.25">
      <c r="A19" s="22" t="s">
        <v>19</v>
      </c>
      <c r="B19" s="23" t="s">
        <v>20</v>
      </c>
      <c r="C19" s="4" t="s">
        <v>326</v>
      </c>
      <c r="D19" s="9" t="s">
        <v>327</v>
      </c>
      <c r="E19" s="9" t="s">
        <v>326</v>
      </c>
      <c r="F19" s="10">
        <v>1</v>
      </c>
      <c r="G19" s="39">
        <f t="shared" si="0"/>
        <v>3</v>
      </c>
      <c r="H19" s="40">
        <v>16</v>
      </c>
      <c r="I19" s="10">
        <v>21</v>
      </c>
      <c r="J19" s="11">
        <v>19.36</v>
      </c>
      <c r="K19" s="11">
        <f t="shared" si="1"/>
        <v>48</v>
      </c>
      <c r="L19" s="11">
        <f t="shared" si="2"/>
        <v>58.08</v>
      </c>
      <c r="M19" s="9" t="s">
        <v>24</v>
      </c>
      <c r="N19" s="41"/>
      <c r="O19" s="24">
        <f t="shared" si="3"/>
        <v>0</v>
      </c>
      <c r="P19" s="24">
        <f t="shared" si="4"/>
        <v>0</v>
      </c>
      <c r="Q19" s="24">
        <f t="shared" si="5"/>
        <v>0</v>
      </c>
      <c r="R19" s="44"/>
    </row>
    <row r="20" spans="1:18" ht="47.25" x14ac:dyDescent="0.25">
      <c r="A20" s="22" t="s">
        <v>19</v>
      </c>
      <c r="B20" s="23" t="s">
        <v>20</v>
      </c>
      <c r="C20" s="4" t="s">
        <v>328</v>
      </c>
      <c r="D20" s="9" t="s">
        <v>329</v>
      </c>
      <c r="E20" s="9" t="s">
        <v>328</v>
      </c>
      <c r="F20" s="10">
        <v>1</v>
      </c>
      <c r="G20" s="39">
        <f t="shared" si="0"/>
        <v>3</v>
      </c>
      <c r="H20" s="40">
        <v>857</v>
      </c>
      <c r="I20" s="10">
        <v>10</v>
      </c>
      <c r="J20" s="11">
        <v>942.7</v>
      </c>
      <c r="K20" s="11">
        <f t="shared" si="1"/>
        <v>2571</v>
      </c>
      <c r="L20" s="11">
        <f t="shared" si="2"/>
        <v>2828.1000000000004</v>
      </c>
      <c r="M20" s="9" t="s">
        <v>24</v>
      </c>
      <c r="N20" s="41"/>
      <c r="O20" s="24">
        <f t="shared" si="3"/>
        <v>0</v>
      </c>
      <c r="P20" s="24">
        <f t="shared" si="4"/>
        <v>0</v>
      </c>
      <c r="Q20" s="24">
        <f t="shared" si="5"/>
        <v>0</v>
      </c>
      <c r="R20" s="44"/>
    </row>
    <row r="21" spans="1:18" ht="47.25" x14ac:dyDescent="0.25">
      <c r="A21" s="22" t="s">
        <v>19</v>
      </c>
      <c r="B21" s="23" t="s">
        <v>20</v>
      </c>
      <c r="C21" s="4" t="s">
        <v>330</v>
      </c>
      <c r="D21" s="9" t="s">
        <v>331</v>
      </c>
      <c r="E21" s="9" t="s">
        <v>330</v>
      </c>
      <c r="F21" s="10">
        <v>1</v>
      </c>
      <c r="G21" s="39">
        <f t="shared" si="0"/>
        <v>3</v>
      </c>
      <c r="H21" s="40">
        <v>607</v>
      </c>
      <c r="I21" s="10">
        <v>10</v>
      </c>
      <c r="J21" s="11">
        <v>667.7</v>
      </c>
      <c r="K21" s="11">
        <f t="shared" si="1"/>
        <v>1821</v>
      </c>
      <c r="L21" s="11">
        <f t="shared" si="2"/>
        <v>2003.1000000000001</v>
      </c>
      <c r="M21" s="9" t="s">
        <v>24</v>
      </c>
      <c r="N21" s="41"/>
      <c r="O21" s="24">
        <f t="shared" si="3"/>
        <v>0</v>
      </c>
      <c r="P21" s="24">
        <f t="shared" si="4"/>
        <v>0</v>
      </c>
      <c r="Q21" s="24">
        <f t="shared" si="5"/>
        <v>0</v>
      </c>
      <c r="R21" s="44"/>
    </row>
    <row r="22" spans="1:18" ht="63" x14ac:dyDescent="0.25">
      <c r="A22" s="22" t="s">
        <v>19</v>
      </c>
      <c r="B22" s="23" t="s">
        <v>20</v>
      </c>
      <c r="C22" s="4" t="s">
        <v>332</v>
      </c>
      <c r="D22" s="9" t="s">
        <v>333</v>
      </c>
      <c r="E22" s="9" t="s">
        <v>334</v>
      </c>
      <c r="F22" s="10">
        <v>1</v>
      </c>
      <c r="G22" s="39">
        <f t="shared" si="0"/>
        <v>3</v>
      </c>
      <c r="H22" s="40">
        <v>523</v>
      </c>
      <c r="I22" s="10">
        <v>10</v>
      </c>
      <c r="J22" s="11">
        <v>575.29999999999995</v>
      </c>
      <c r="K22" s="11">
        <f t="shared" si="1"/>
        <v>1569</v>
      </c>
      <c r="L22" s="11">
        <f t="shared" si="2"/>
        <v>1725.8999999999999</v>
      </c>
      <c r="M22" s="9" t="s">
        <v>24</v>
      </c>
      <c r="N22" s="41"/>
      <c r="O22" s="24">
        <f t="shared" si="3"/>
        <v>0</v>
      </c>
      <c r="P22" s="24">
        <f t="shared" si="4"/>
        <v>0</v>
      </c>
      <c r="Q22" s="24">
        <f t="shared" si="5"/>
        <v>0</v>
      </c>
      <c r="R22" s="44"/>
    </row>
    <row r="23" spans="1:18" ht="63" x14ac:dyDescent="0.25">
      <c r="A23" s="22" t="s">
        <v>19</v>
      </c>
      <c r="B23" s="23" t="s">
        <v>20</v>
      </c>
      <c r="C23" s="4" t="s">
        <v>335</v>
      </c>
      <c r="D23" s="9" t="s">
        <v>336</v>
      </c>
      <c r="E23" s="9" t="s">
        <v>337</v>
      </c>
      <c r="F23" s="10">
        <v>1</v>
      </c>
      <c r="G23" s="39">
        <f t="shared" si="0"/>
        <v>3</v>
      </c>
      <c r="H23" s="40">
        <v>220</v>
      </c>
      <c r="I23" s="10">
        <v>10</v>
      </c>
      <c r="J23" s="11">
        <v>242</v>
      </c>
      <c r="K23" s="11">
        <f t="shared" si="1"/>
        <v>660</v>
      </c>
      <c r="L23" s="11">
        <f t="shared" si="2"/>
        <v>726</v>
      </c>
      <c r="M23" s="9" t="s">
        <v>24</v>
      </c>
      <c r="N23" s="41"/>
      <c r="O23" s="24">
        <f t="shared" si="3"/>
        <v>0</v>
      </c>
      <c r="P23" s="24">
        <f t="shared" si="4"/>
        <v>0</v>
      </c>
      <c r="Q23" s="24">
        <f t="shared" si="5"/>
        <v>0</v>
      </c>
      <c r="R23" s="44"/>
    </row>
    <row r="24" spans="1:18" ht="63" x14ac:dyDescent="0.25">
      <c r="A24" s="22" t="s">
        <v>19</v>
      </c>
      <c r="B24" s="23" t="s">
        <v>20</v>
      </c>
      <c r="C24" s="4" t="s">
        <v>338</v>
      </c>
      <c r="D24" s="9" t="s">
        <v>339</v>
      </c>
      <c r="E24" s="9" t="s">
        <v>340</v>
      </c>
      <c r="F24" s="10">
        <v>4</v>
      </c>
      <c r="G24" s="39">
        <f t="shared" si="0"/>
        <v>12</v>
      </c>
      <c r="H24" s="40">
        <v>220</v>
      </c>
      <c r="I24" s="10">
        <v>10</v>
      </c>
      <c r="J24" s="11">
        <v>242</v>
      </c>
      <c r="K24" s="11">
        <f t="shared" si="1"/>
        <v>2640</v>
      </c>
      <c r="L24" s="11">
        <f t="shared" si="2"/>
        <v>2904</v>
      </c>
      <c r="M24" s="9" t="s">
        <v>24</v>
      </c>
      <c r="N24" s="41"/>
      <c r="O24" s="24">
        <f t="shared" si="3"/>
        <v>0</v>
      </c>
      <c r="P24" s="24">
        <f t="shared" si="4"/>
        <v>0</v>
      </c>
      <c r="Q24" s="24">
        <f t="shared" si="5"/>
        <v>0</v>
      </c>
      <c r="R24" s="44"/>
    </row>
    <row r="25" spans="1:18" ht="63" x14ac:dyDescent="0.25">
      <c r="A25" s="22" t="s">
        <v>19</v>
      </c>
      <c r="B25" s="23" t="s">
        <v>20</v>
      </c>
      <c r="C25" s="4" t="s">
        <v>341</v>
      </c>
      <c r="D25" s="9" t="s">
        <v>342</v>
      </c>
      <c r="E25" s="9" t="s">
        <v>343</v>
      </c>
      <c r="F25" s="10">
        <v>1</v>
      </c>
      <c r="G25" s="39">
        <f t="shared" si="0"/>
        <v>3</v>
      </c>
      <c r="H25" s="40">
        <v>220</v>
      </c>
      <c r="I25" s="10">
        <v>10</v>
      </c>
      <c r="J25" s="11">
        <v>242</v>
      </c>
      <c r="K25" s="11">
        <f t="shared" si="1"/>
        <v>660</v>
      </c>
      <c r="L25" s="11">
        <f t="shared" si="2"/>
        <v>726</v>
      </c>
      <c r="M25" s="9" t="s">
        <v>24</v>
      </c>
      <c r="N25" s="41"/>
      <c r="O25" s="24">
        <f t="shared" si="3"/>
        <v>0</v>
      </c>
      <c r="P25" s="24">
        <f t="shared" si="4"/>
        <v>0</v>
      </c>
      <c r="Q25" s="24">
        <f t="shared" si="5"/>
        <v>0</v>
      </c>
      <c r="R25" s="44"/>
    </row>
    <row r="26" spans="1:18" ht="63" x14ac:dyDescent="0.25">
      <c r="A26" s="22" t="s">
        <v>19</v>
      </c>
      <c r="B26" s="23" t="s">
        <v>20</v>
      </c>
      <c r="C26" s="4" t="s">
        <v>341</v>
      </c>
      <c r="D26" s="9" t="s">
        <v>344</v>
      </c>
      <c r="E26" s="9" t="s">
        <v>343</v>
      </c>
      <c r="F26" s="10">
        <v>2</v>
      </c>
      <c r="G26" s="39">
        <f t="shared" si="0"/>
        <v>6</v>
      </c>
      <c r="H26" s="40">
        <v>220</v>
      </c>
      <c r="I26" s="10">
        <v>10</v>
      </c>
      <c r="J26" s="11">
        <v>242</v>
      </c>
      <c r="K26" s="11">
        <f t="shared" si="1"/>
        <v>1320</v>
      </c>
      <c r="L26" s="11">
        <f t="shared" si="2"/>
        <v>1452</v>
      </c>
      <c r="M26" s="9" t="s">
        <v>24</v>
      </c>
      <c r="N26" s="41"/>
      <c r="O26" s="24">
        <f t="shared" si="3"/>
        <v>0</v>
      </c>
      <c r="P26" s="24">
        <f t="shared" si="4"/>
        <v>0</v>
      </c>
      <c r="Q26" s="24">
        <f t="shared" si="5"/>
        <v>0</v>
      </c>
      <c r="R26" s="44"/>
    </row>
    <row r="27" spans="1:18" ht="94.5" x14ac:dyDescent="0.25">
      <c r="A27" s="22" t="s">
        <v>19</v>
      </c>
      <c r="B27" s="23" t="s">
        <v>20</v>
      </c>
      <c r="C27" s="4" t="s">
        <v>345</v>
      </c>
      <c r="D27" s="9" t="s">
        <v>346</v>
      </c>
      <c r="E27" s="9" t="s">
        <v>347</v>
      </c>
      <c r="F27" s="10">
        <v>4</v>
      </c>
      <c r="G27" s="39">
        <f t="shared" si="0"/>
        <v>12</v>
      </c>
      <c r="H27" s="40">
        <v>1671</v>
      </c>
      <c r="I27" s="10">
        <v>10</v>
      </c>
      <c r="J27" s="11">
        <v>1838.1</v>
      </c>
      <c r="K27" s="11">
        <f t="shared" si="1"/>
        <v>20052</v>
      </c>
      <c r="L27" s="11">
        <f t="shared" si="2"/>
        <v>22057.199999999997</v>
      </c>
      <c r="M27" s="9" t="s">
        <v>24</v>
      </c>
      <c r="N27" s="41"/>
      <c r="O27" s="24">
        <f t="shared" si="3"/>
        <v>0</v>
      </c>
      <c r="P27" s="24">
        <f t="shared" si="4"/>
        <v>0</v>
      </c>
      <c r="Q27" s="24">
        <f t="shared" si="5"/>
        <v>0</v>
      </c>
      <c r="R27" s="44"/>
    </row>
    <row r="28" spans="1:18" ht="94.5" x14ac:dyDescent="0.25">
      <c r="A28" s="22" t="s">
        <v>19</v>
      </c>
      <c r="B28" s="23" t="s">
        <v>20</v>
      </c>
      <c r="C28" s="4" t="s">
        <v>348</v>
      </c>
      <c r="D28" s="9" t="s">
        <v>349</v>
      </c>
      <c r="E28" s="9" t="s">
        <v>350</v>
      </c>
      <c r="F28" s="10">
        <v>1</v>
      </c>
      <c r="G28" s="39">
        <f t="shared" si="0"/>
        <v>3</v>
      </c>
      <c r="H28" s="40">
        <v>1790</v>
      </c>
      <c r="I28" s="10">
        <v>10</v>
      </c>
      <c r="J28" s="11">
        <v>1969</v>
      </c>
      <c r="K28" s="11">
        <f t="shared" si="1"/>
        <v>5370</v>
      </c>
      <c r="L28" s="11">
        <f t="shared" si="2"/>
        <v>5907</v>
      </c>
      <c r="M28" s="9" t="s">
        <v>24</v>
      </c>
      <c r="N28" s="41"/>
      <c r="O28" s="24">
        <f t="shared" si="3"/>
        <v>0</v>
      </c>
      <c r="P28" s="24">
        <f t="shared" si="4"/>
        <v>0</v>
      </c>
      <c r="Q28" s="24">
        <f t="shared" si="5"/>
        <v>0</v>
      </c>
      <c r="R28" s="44"/>
    </row>
    <row r="29" spans="1:18" ht="110.25" x14ac:dyDescent="0.25">
      <c r="A29" s="22" t="s">
        <v>19</v>
      </c>
      <c r="B29" s="23" t="s">
        <v>20</v>
      </c>
      <c r="C29" s="4" t="s">
        <v>345</v>
      </c>
      <c r="D29" s="9" t="s">
        <v>351</v>
      </c>
      <c r="E29" s="9" t="s">
        <v>352</v>
      </c>
      <c r="F29" s="10">
        <v>1</v>
      </c>
      <c r="G29" s="39">
        <f t="shared" si="0"/>
        <v>3</v>
      </c>
      <c r="H29" s="40">
        <v>1843</v>
      </c>
      <c r="I29" s="10">
        <v>10</v>
      </c>
      <c r="J29" s="11">
        <v>2027.3</v>
      </c>
      <c r="K29" s="11">
        <f t="shared" si="1"/>
        <v>5529</v>
      </c>
      <c r="L29" s="11">
        <f t="shared" si="2"/>
        <v>6081.9</v>
      </c>
      <c r="M29" s="9" t="s">
        <v>24</v>
      </c>
      <c r="N29" s="41"/>
      <c r="O29" s="24">
        <f t="shared" si="3"/>
        <v>0</v>
      </c>
      <c r="P29" s="24">
        <f t="shared" si="4"/>
        <v>0</v>
      </c>
      <c r="Q29" s="24">
        <f t="shared" si="5"/>
        <v>0</v>
      </c>
      <c r="R29" s="44"/>
    </row>
    <row r="30" spans="1:18" ht="76.5" customHeight="1" thickBot="1" x14ac:dyDescent="0.35">
      <c r="J30" s="17" t="s">
        <v>73</v>
      </c>
      <c r="K30" s="16">
        <f>SUM(K3:K29)</f>
        <v>111054</v>
      </c>
      <c r="L30" s="16">
        <f>SUM(L3:L29)</f>
        <v>122164.68000000001</v>
      </c>
      <c r="O30" s="25" t="s">
        <v>16</v>
      </c>
      <c r="P30" s="26">
        <f>SUM(P3:P29)</f>
        <v>0</v>
      </c>
    </row>
    <row r="31" spans="1:18" ht="88.5" customHeight="1" x14ac:dyDescent="0.3">
      <c r="N31" s="27"/>
      <c r="O31" s="27"/>
      <c r="P31" s="20" t="s">
        <v>17</v>
      </c>
      <c r="Q31" s="28">
        <f>SUM(Q3:Q29)</f>
        <v>0</v>
      </c>
    </row>
  </sheetData>
  <sheetProtection algorithmName="SHA-512" hashValue="3TU2Z9axnXPoDeb8Mfnu1sUumOxKvmDmorMPoNF+ZsWzQeL/uTT6a/WAoP8kC/NJeQzCSRZ7AB6eBMFlhffM4g==" saltValue="92ifz8Pv/NtFgRJMTSsZVw==" spinCount="100000" sheet="1" objects="1" scenarios="1" selectLockedCells="1"/>
  <mergeCells count="1">
    <mergeCell ref="A1:N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A716D-0F70-4795-804D-C38997930994}">
  <dimension ref="A1:S8"/>
  <sheetViews>
    <sheetView zoomScale="70" zoomScaleNormal="70" workbookViewId="0">
      <selection activeCell="R5" sqref="R5"/>
    </sheetView>
  </sheetViews>
  <sheetFormatPr baseColWidth="10" defaultColWidth="11.19921875" defaultRowHeight="15.75" x14ac:dyDescent="0.25"/>
  <cols>
    <col min="1" max="2" width="11.19921875" style="19"/>
    <col min="3" max="3" width="22.3984375" style="19" customWidth="1"/>
    <col min="4" max="4" width="11.19921875" style="19"/>
    <col min="5" max="5" width="21.5" style="19" customWidth="1"/>
    <col min="6" max="16" width="11.19921875" style="19"/>
    <col min="17" max="18" width="13.09765625" style="19" customWidth="1"/>
    <col min="19" max="19" width="13.19921875" style="19" customWidth="1"/>
    <col min="20" max="16384" width="11.19921875" style="19"/>
  </cols>
  <sheetData>
    <row r="1" spans="1:19" ht="63" customHeight="1" x14ac:dyDescent="0.25">
      <c r="A1" s="45" t="s">
        <v>353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18"/>
      <c r="P1" s="18"/>
      <c r="Q1" s="4"/>
      <c r="R1" s="4"/>
      <c r="S1" s="4"/>
    </row>
    <row r="2" spans="1:19" ht="66" x14ac:dyDescent="0.3">
      <c r="A2" s="2" t="s">
        <v>2</v>
      </c>
      <c r="B2" s="2" t="s">
        <v>3</v>
      </c>
      <c r="C2" s="2" t="s">
        <v>4</v>
      </c>
      <c r="D2" s="5" t="s">
        <v>5</v>
      </c>
      <c r="E2" s="5" t="s">
        <v>6</v>
      </c>
      <c r="F2" s="6" t="s">
        <v>7</v>
      </c>
      <c r="G2" s="6" t="s">
        <v>8</v>
      </c>
      <c r="H2" s="6" t="s">
        <v>9</v>
      </c>
      <c r="I2" s="6" t="s">
        <v>0</v>
      </c>
      <c r="J2" s="6" t="s">
        <v>10</v>
      </c>
      <c r="K2" s="7" t="s">
        <v>11</v>
      </c>
      <c r="L2" s="7" t="s">
        <v>12</v>
      </c>
      <c r="M2" s="8" t="s">
        <v>13</v>
      </c>
      <c r="N2" s="20" t="s">
        <v>14</v>
      </c>
      <c r="O2" s="20" t="s">
        <v>15</v>
      </c>
      <c r="P2" s="21" t="s">
        <v>16</v>
      </c>
      <c r="Q2" s="21" t="s">
        <v>17</v>
      </c>
      <c r="R2" s="21" t="s">
        <v>18</v>
      </c>
    </row>
    <row r="3" spans="1:19" ht="47.25" x14ac:dyDescent="0.25">
      <c r="A3" s="22" t="s">
        <v>19</v>
      </c>
      <c r="B3" s="23" t="s">
        <v>20</v>
      </c>
      <c r="C3" s="4" t="s">
        <v>354</v>
      </c>
      <c r="D3" s="9" t="s">
        <v>355</v>
      </c>
      <c r="E3" s="9" t="s">
        <v>354</v>
      </c>
      <c r="F3" s="10">
        <v>50</v>
      </c>
      <c r="G3" s="39">
        <f>F3*3</f>
        <v>150</v>
      </c>
      <c r="H3" s="40">
        <v>160.65</v>
      </c>
      <c r="I3" s="10">
        <v>21</v>
      </c>
      <c r="J3" s="11">
        <v>194.39</v>
      </c>
      <c r="K3" s="11">
        <f>G3*H3</f>
        <v>24097.5</v>
      </c>
      <c r="L3" s="11">
        <f>G3*J3</f>
        <v>29158.499999999996</v>
      </c>
      <c r="M3" s="9" t="s">
        <v>24</v>
      </c>
      <c r="N3" s="41"/>
      <c r="O3" s="24">
        <f>(N3+((N3*I3)/100))</f>
        <v>0</v>
      </c>
      <c r="P3" s="24">
        <f>N3*G3</f>
        <v>0</v>
      </c>
      <c r="Q3" s="24">
        <f>(N3+((N3*I3)/100))*G3</f>
        <v>0</v>
      </c>
      <c r="R3" s="44"/>
    </row>
    <row r="4" spans="1:19" ht="47.25" x14ac:dyDescent="0.25">
      <c r="A4" s="22" t="s">
        <v>19</v>
      </c>
      <c r="B4" s="23" t="s">
        <v>20</v>
      </c>
      <c r="C4" s="4" t="s">
        <v>356</v>
      </c>
      <c r="D4" s="9" t="s">
        <v>357</v>
      </c>
      <c r="E4" s="9" t="s">
        <v>356</v>
      </c>
      <c r="F4" s="10">
        <v>50</v>
      </c>
      <c r="G4" s="39">
        <f t="shared" ref="G4:G5" si="0">F4*3</f>
        <v>150</v>
      </c>
      <c r="H4" s="40">
        <v>160.65</v>
      </c>
      <c r="I4" s="10">
        <v>21</v>
      </c>
      <c r="J4" s="11">
        <v>194.39</v>
      </c>
      <c r="K4" s="11">
        <f t="shared" ref="K4:K5" si="1">G4*H4</f>
        <v>24097.5</v>
      </c>
      <c r="L4" s="11">
        <f t="shared" ref="L4:L5" si="2">G4*J4</f>
        <v>29158.499999999996</v>
      </c>
      <c r="M4" s="9" t="s">
        <v>24</v>
      </c>
      <c r="N4" s="41"/>
      <c r="O4" s="24">
        <f t="shared" ref="O4:O5" si="3">(N4+((N4*I4)/100))</f>
        <v>0</v>
      </c>
      <c r="P4" s="24">
        <f t="shared" ref="P4:P5" si="4">N4*G4</f>
        <v>0</v>
      </c>
      <c r="Q4" s="24">
        <f t="shared" ref="Q4:Q5" si="5">(N4+((N4*I4)/100))*G4</f>
        <v>0</v>
      </c>
      <c r="R4" s="44"/>
    </row>
    <row r="5" spans="1:19" ht="47.25" x14ac:dyDescent="0.25">
      <c r="A5" s="22" t="s">
        <v>19</v>
      </c>
      <c r="B5" s="23" t="s">
        <v>20</v>
      </c>
      <c r="C5" s="4" t="s">
        <v>358</v>
      </c>
      <c r="D5" s="9" t="s">
        <v>359</v>
      </c>
      <c r="E5" s="9" t="s">
        <v>358</v>
      </c>
      <c r="F5" s="10">
        <v>50</v>
      </c>
      <c r="G5" s="39">
        <f t="shared" si="0"/>
        <v>150</v>
      </c>
      <c r="H5" s="40">
        <v>160.65</v>
      </c>
      <c r="I5" s="10">
        <v>21</v>
      </c>
      <c r="J5" s="11">
        <v>194.39</v>
      </c>
      <c r="K5" s="11">
        <f t="shared" si="1"/>
        <v>24097.5</v>
      </c>
      <c r="L5" s="11">
        <f t="shared" si="2"/>
        <v>29158.499999999996</v>
      </c>
      <c r="M5" s="9" t="s">
        <v>24</v>
      </c>
      <c r="N5" s="41"/>
      <c r="O5" s="24">
        <f t="shared" si="3"/>
        <v>0</v>
      </c>
      <c r="P5" s="24">
        <f t="shared" si="4"/>
        <v>0</v>
      </c>
      <c r="Q5" s="24">
        <f t="shared" si="5"/>
        <v>0</v>
      </c>
      <c r="R5" s="44"/>
    </row>
    <row r="6" spans="1:19" ht="68.25" customHeight="1" thickBot="1" x14ac:dyDescent="0.35">
      <c r="J6" s="33" t="s">
        <v>73</v>
      </c>
      <c r="K6" s="16">
        <f>SUM(K3:K5)</f>
        <v>72292.5</v>
      </c>
      <c r="L6" s="16">
        <f>SUM(L3:L5)</f>
        <v>87475.499999999985</v>
      </c>
      <c r="O6" s="25" t="s">
        <v>16</v>
      </c>
      <c r="P6" s="26">
        <f>SUM(P3:P5)</f>
        <v>0</v>
      </c>
    </row>
    <row r="7" spans="1:19" ht="63" customHeight="1" x14ac:dyDescent="0.3">
      <c r="N7" s="27"/>
      <c r="O7" s="27"/>
      <c r="P7" s="20" t="s">
        <v>17</v>
      </c>
      <c r="Q7" s="28">
        <f>SUM(Q3:Q5)</f>
        <v>0</v>
      </c>
    </row>
    <row r="8" spans="1:19" ht="16.5" x14ac:dyDescent="0.25">
      <c r="D8" s="13"/>
    </row>
  </sheetData>
  <sheetProtection algorithmName="SHA-512" hashValue="HlGh2i8dmzqvXvt+a+7EBke2bvwwxEo9nUmj4aZPn322AR6pJsLNLRhsHai14Ov7a3guZjEZpG/CzTPuTHetgQ==" saltValue="AjiPNrr7tF3wrI4+5/CtZQ==" spinCount="100000" sheet="1" objects="1" scenarios="1" selectLockedCells="1"/>
  <mergeCells count="1">
    <mergeCell ref="A1:N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d9b448df9501912d08016a4d84033148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974e3bf89ba1b9b5ef7fbe97affed1e1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Props1.xml><?xml version="1.0" encoding="utf-8"?>
<ds:datastoreItem xmlns:ds="http://schemas.openxmlformats.org/officeDocument/2006/customXml" ds:itemID="{A4F02556-1588-40CD-B6D8-97448F88B62D}"/>
</file>

<file path=customXml/itemProps2.xml><?xml version="1.0" encoding="utf-8"?>
<ds:datastoreItem xmlns:ds="http://schemas.openxmlformats.org/officeDocument/2006/customXml" ds:itemID="{C6E43AB2-B6F6-453A-BAAC-1EC6D4D78B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F25E1D-EDFD-4427-8450-1C9B40BFB6CF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</vt:lpstr>
      <vt:lpstr>lote 2</vt:lpstr>
      <vt:lpstr>lote 3</vt:lpstr>
      <vt:lpstr>lote 4</vt:lpstr>
      <vt:lpstr>lote 5</vt:lpstr>
      <vt:lpstr>lote 6</vt:lpstr>
      <vt:lpstr>lote 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Hermosilla Llata</dc:creator>
  <cp:keywords/>
  <dc:description/>
  <cp:lastModifiedBy>Cesar Hermosilla Llata</cp:lastModifiedBy>
  <cp:revision/>
  <dcterms:created xsi:type="dcterms:W3CDTF">2025-09-29T13:32:09Z</dcterms:created>
  <dcterms:modified xsi:type="dcterms:W3CDTF">2025-11-17T15:39:58Z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