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mutuamontanesaes.sharepoint.com/sites/ContratacionPublica/Documentos compartidos/General/Licitaciones/CONTRATACIÓN 2025/_ABIERTOS 2025/MM2025000163 SUMINISTROS SANITARIOS GORDO/ANEXO OFERTA ECONOMICA/"/>
    </mc:Choice>
  </mc:AlternateContent>
  <xr:revisionPtr revIDLastSave="1322" documentId="8_{726A635A-D8E4-450C-8FB7-60625E5CC539}" xr6:coauthVersionLast="47" xr6:coauthVersionMax="47" xr10:uidLastSave="{52B58CF0-AF9B-47A1-BBBA-AF320A67B27A}"/>
  <bookViews>
    <workbookView xWindow="-120" yWindow="-120" windowWidth="29040" windowHeight="15720" activeTab="1" xr2:uid="{D0BB9267-3837-4074-92DE-A95E29B312FC}"/>
  </bookViews>
  <sheets>
    <sheet name="RESUMEN" sheetId="7" r:id="rId1"/>
    <sheet name="LOTE 1" sheetId="3" r:id="rId2"/>
    <sheet name="LOTE 2" sheetId="4" r:id="rId3"/>
    <sheet name="LOTE 3" sheetId="2" r:id="rId4"/>
    <sheet name="LOTE 4" sheetId="5" r:id="rId5"/>
    <sheet name="LOTE 5" sheetId="6" r:id="rId6"/>
  </sheets>
  <definedNames>
    <definedName name="_xlnm._FilterDatabase" localSheetId="1" hidden="1">'LOTE 1'!$A$2:$T$538</definedName>
    <definedName name="_xlnm._FilterDatabase" localSheetId="2" hidden="1">'LOTE 2'!$A$2:$T$131</definedName>
    <definedName name="_xlnm._FilterDatabase" localSheetId="3" hidden="1">'LOTE 3'!$A$2:$O$9</definedName>
    <definedName name="_xlnm._FilterDatabase" localSheetId="4" hidden="1">'LOTE 4'!$A$2:$O$2</definedName>
    <definedName name="_xlnm._FilterDatabase" localSheetId="5" hidden="1">'LOTE 5'!$A$2:$O$2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37" i="3" l="1"/>
  <c r="M537" i="3"/>
  <c r="Q536" i="3"/>
  <c r="K536" i="3"/>
  <c r="H536" i="3"/>
  <c r="L536" i="3" s="1"/>
  <c r="Q535" i="3"/>
  <c r="K535" i="3"/>
  <c r="H535" i="3"/>
  <c r="R535" i="3" s="1"/>
  <c r="S535" i="3" s="1"/>
  <c r="M536" i="3" l="1"/>
  <c r="R536" i="3"/>
  <c r="S536" i="3" s="1"/>
  <c r="L535" i="3"/>
  <c r="M535" i="3"/>
  <c r="B14" i="7" l="1"/>
  <c r="B12" i="7"/>
  <c r="B13" i="7"/>
  <c r="F7" i="7"/>
  <c r="E7" i="7"/>
  <c r="F6" i="7"/>
  <c r="E6" i="7"/>
  <c r="F5" i="7"/>
  <c r="E5" i="7"/>
  <c r="C5" i="7"/>
  <c r="C6" i="7"/>
  <c r="C7" i="7"/>
  <c r="D7" i="7"/>
  <c r="D6" i="7"/>
  <c r="D5" i="7"/>
  <c r="B7" i="7"/>
  <c r="B6" i="7"/>
  <c r="B5" i="7"/>
  <c r="S31" i="6"/>
  <c r="R30" i="6"/>
  <c r="M30" i="6"/>
  <c r="L30" i="6"/>
  <c r="S3" i="6"/>
  <c r="Q4" i="6"/>
  <c r="R4" i="6"/>
  <c r="S4" i="6"/>
  <c r="Q5" i="6"/>
  <c r="R5" i="6"/>
  <c r="S5" i="6"/>
  <c r="Q6" i="6"/>
  <c r="R6" i="6"/>
  <c r="S6" i="6" s="1"/>
  <c r="Q7" i="6"/>
  <c r="R7" i="6"/>
  <c r="S7" i="6" s="1"/>
  <c r="Q8" i="6"/>
  <c r="R8" i="6"/>
  <c r="S8" i="6" s="1"/>
  <c r="Q9" i="6"/>
  <c r="R9" i="6"/>
  <c r="S9" i="6"/>
  <c r="Q10" i="6"/>
  <c r="R10" i="6"/>
  <c r="S10" i="6" s="1"/>
  <c r="Q11" i="6"/>
  <c r="R11" i="6"/>
  <c r="S11" i="6"/>
  <c r="Q12" i="6"/>
  <c r="R12" i="6"/>
  <c r="S12" i="6"/>
  <c r="Q13" i="6"/>
  <c r="R13" i="6"/>
  <c r="S13" i="6"/>
  <c r="Q14" i="6"/>
  <c r="R14" i="6"/>
  <c r="S14" i="6" s="1"/>
  <c r="Q15" i="6"/>
  <c r="R15" i="6"/>
  <c r="S15" i="6" s="1"/>
  <c r="Q16" i="6"/>
  <c r="R16" i="6"/>
  <c r="S16" i="6" s="1"/>
  <c r="Q17" i="6"/>
  <c r="R17" i="6"/>
  <c r="S17" i="6"/>
  <c r="Q18" i="6"/>
  <c r="R18" i="6"/>
  <c r="S18" i="6" s="1"/>
  <c r="Q19" i="6"/>
  <c r="R19" i="6"/>
  <c r="S19" i="6"/>
  <c r="Q20" i="6"/>
  <c r="R20" i="6"/>
  <c r="S20" i="6"/>
  <c r="Q21" i="6"/>
  <c r="R21" i="6"/>
  <c r="S21" i="6"/>
  <c r="Q22" i="6"/>
  <c r="R22" i="6"/>
  <c r="S22" i="6" s="1"/>
  <c r="Q23" i="6"/>
  <c r="R23" i="6"/>
  <c r="S23" i="6" s="1"/>
  <c r="Q24" i="6"/>
  <c r="R24" i="6"/>
  <c r="S24" i="6" s="1"/>
  <c r="Q25" i="6"/>
  <c r="R25" i="6"/>
  <c r="S25" i="6"/>
  <c r="Q26" i="6"/>
  <c r="R26" i="6"/>
  <c r="S26" i="6" s="1"/>
  <c r="Q27" i="6"/>
  <c r="R27" i="6"/>
  <c r="S27" i="6"/>
  <c r="Q28" i="6"/>
  <c r="R28" i="6"/>
  <c r="S28" i="6"/>
  <c r="Q29" i="6"/>
  <c r="R29" i="6"/>
  <c r="S29" i="6"/>
  <c r="R3" i="6"/>
  <c r="Q3" i="6"/>
  <c r="L8" i="6"/>
  <c r="M8" i="6" s="1"/>
  <c r="L11" i="6"/>
  <c r="M11" i="6"/>
  <c r="L12" i="6"/>
  <c r="M12" i="6" s="1"/>
  <c r="L15" i="6"/>
  <c r="M15" i="6"/>
  <c r="L16" i="6"/>
  <c r="M16" i="6" s="1"/>
  <c r="L19" i="6"/>
  <c r="M19" i="6"/>
  <c r="L20" i="6"/>
  <c r="M20" i="6" s="1"/>
  <c r="L23" i="6"/>
  <c r="M23" i="6"/>
  <c r="L24" i="6"/>
  <c r="M24" i="6" s="1"/>
  <c r="L27" i="6"/>
  <c r="M27" i="6"/>
  <c r="L28" i="6"/>
  <c r="M28" i="6" s="1"/>
  <c r="H4" i="6"/>
  <c r="L4" i="6" s="1"/>
  <c r="M4" i="6" s="1"/>
  <c r="H5" i="6"/>
  <c r="L5" i="6" s="1"/>
  <c r="M5" i="6" s="1"/>
  <c r="H6" i="6"/>
  <c r="L6" i="6" s="1"/>
  <c r="M6" i="6" s="1"/>
  <c r="H7" i="6"/>
  <c r="L7" i="6" s="1"/>
  <c r="M7" i="6" s="1"/>
  <c r="H8" i="6"/>
  <c r="H9" i="6"/>
  <c r="L9" i="6" s="1"/>
  <c r="M9" i="6" s="1"/>
  <c r="H10" i="6"/>
  <c r="L10" i="6" s="1"/>
  <c r="M10" i="6" s="1"/>
  <c r="H11" i="6"/>
  <c r="H12" i="6"/>
  <c r="H13" i="6"/>
  <c r="L13" i="6" s="1"/>
  <c r="M13" i="6" s="1"/>
  <c r="H14" i="6"/>
  <c r="L14" i="6" s="1"/>
  <c r="M14" i="6" s="1"/>
  <c r="H15" i="6"/>
  <c r="H16" i="6"/>
  <c r="H17" i="6"/>
  <c r="L17" i="6" s="1"/>
  <c r="M17" i="6" s="1"/>
  <c r="H18" i="6"/>
  <c r="L18" i="6" s="1"/>
  <c r="M18" i="6" s="1"/>
  <c r="H19" i="6"/>
  <c r="H20" i="6"/>
  <c r="H21" i="6"/>
  <c r="L21" i="6" s="1"/>
  <c r="M21" i="6" s="1"/>
  <c r="H22" i="6"/>
  <c r="L22" i="6" s="1"/>
  <c r="M22" i="6" s="1"/>
  <c r="H23" i="6"/>
  <c r="H24" i="6"/>
  <c r="H25" i="6"/>
  <c r="L25" i="6" s="1"/>
  <c r="M25" i="6" s="1"/>
  <c r="H26" i="6"/>
  <c r="L26" i="6" s="1"/>
  <c r="M26" i="6" s="1"/>
  <c r="H27" i="6"/>
  <c r="H28" i="6"/>
  <c r="H29" i="6"/>
  <c r="L29" i="6" s="1"/>
  <c r="M29" i="6" s="1"/>
  <c r="K4" i="6"/>
  <c r="K5" i="6"/>
  <c r="K6" i="6"/>
  <c r="K7" i="6"/>
  <c r="K8" i="6"/>
  <c r="K9" i="6"/>
  <c r="K10" i="6"/>
  <c r="K11" i="6"/>
  <c r="K12" i="6"/>
  <c r="K13" i="6"/>
  <c r="K14" i="6"/>
  <c r="K15" i="6"/>
  <c r="K16" i="6"/>
  <c r="K17" i="6"/>
  <c r="K18" i="6"/>
  <c r="K19" i="6"/>
  <c r="K20" i="6"/>
  <c r="K21" i="6"/>
  <c r="K22" i="6"/>
  <c r="K23" i="6"/>
  <c r="K24" i="6"/>
  <c r="K25" i="6"/>
  <c r="K26" i="6"/>
  <c r="K27" i="6"/>
  <c r="K28" i="6"/>
  <c r="K29" i="6"/>
  <c r="K3" i="6"/>
  <c r="H3" i="6"/>
  <c r="L3" i="6" s="1"/>
  <c r="M3" i="6" s="1"/>
  <c r="S25" i="5"/>
  <c r="R24" i="5"/>
  <c r="M24" i="5"/>
  <c r="L24" i="5"/>
  <c r="Q4" i="5"/>
  <c r="R4" i="5"/>
  <c r="S4" i="5" s="1"/>
  <c r="Q5" i="5"/>
  <c r="R5" i="5"/>
  <c r="S5" i="5"/>
  <c r="Q6" i="5"/>
  <c r="R6" i="5"/>
  <c r="S6" i="5" s="1"/>
  <c r="Q7" i="5"/>
  <c r="R7" i="5"/>
  <c r="S7" i="5" s="1"/>
  <c r="Q8" i="5"/>
  <c r="R8" i="5"/>
  <c r="S8" i="5" s="1"/>
  <c r="Q9" i="5"/>
  <c r="R9" i="5"/>
  <c r="S9" i="5" s="1"/>
  <c r="Q10" i="5"/>
  <c r="R10" i="5"/>
  <c r="S10" i="5" s="1"/>
  <c r="Q11" i="5"/>
  <c r="R11" i="5"/>
  <c r="S11" i="5" s="1"/>
  <c r="Q12" i="5"/>
  <c r="R12" i="5"/>
  <c r="S12" i="5" s="1"/>
  <c r="Q13" i="5"/>
  <c r="R13" i="5"/>
  <c r="S13" i="5"/>
  <c r="Q14" i="5"/>
  <c r="R14" i="5"/>
  <c r="S14" i="5"/>
  <c r="Q15" i="5"/>
  <c r="R15" i="5"/>
  <c r="S15" i="5"/>
  <c r="Q16" i="5"/>
  <c r="R16" i="5"/>
  <c r="S16" i="5"/>
  <c r="Q17" i="5"/>
  <c r="R17" i="5"/>
  <c r="S17" i="5"/>
  <c r="Q18" i="5"/>
  <c r="R18" i="5"/>
  <c r="S18" i="5" s="1"/>
  <c r="Q19" i="5"/>
  <c r="R19" i="5"/>
  <c r="S19" i="5" s="1"/>
  <c r="Q20" i="5"/>
  <c r="R20" i="5"/>
  <c r="S20" i="5" s="1"/>
  <c r="Q21" i="5"/>
  <c r="R21" i="5"/>
  <c r="S21" i="5"/>
  <c r="Q22" i="5"/>
  <c r="R22" i="5"/>
  <c r="S22" i="5"/>
  <c r="Q23" i="5"/>
  <c r="R23" i="5"/>
  <c r="S23" i="5"/>
  <c r="S3" i="5"/>
  <c r="R3" i="5"/>
  <c r="Q3" i="5"/>
  <c r="M4" i="5"/>
  <c r="M5" i="5"/>
  <c r="M6" i="5"/>
  <c r="M7" i="5"/>
  <c r="M8" i="5"/>
  <c r="M9" i="5"/>
  <c r="M10" i="5"/>
  <c r="M11" i="5"/>
  <c r="M12" i="5"/>
  <c r="M13" i="5"/>
  <c r="M14" i="5"/>
  <c r="M15" i="5"/>
  <c r="M16" i="5"/>
  <c r="M17" i="5"/>
  <c r="M18" i="5"/>
  <c r="M19" i="5"/>
  <c r="M20" i="5"/>
  <c r="M21" i="5"/>
  <c r="M22" i="5"/>
  <c r="M23" i="5"/>
  <c r="L4" i="5"/>
  <c r="L5" i="5"/>
  <c r="L6" i="5"/>
  <c r="L7" i="5"/>
  <c r="L8" i="5"/>
  <c r="L9" i="5"/>
  <c r="L10" i="5"/>
  <c r="L11" i="5"/>
  <c r="L12" i="5"/>
  <c r="L13" i="5"/>
  <c r="L14" i="5"/>
  <c r="L15" i="5"/>
  <c r="L16" i="5"/>
  <c r="L17" i="5"/>
  <c r="L18" i="5"/>
  <c r="L19" i="5"/>
  <c r="L20" i="5"/>
  <c r="L21" i="5"/>
  <c r="L22" i="5"/>
  <c r="L23" i="5"/>
  <c r="K4" i="5"/>
  <c r="K5" i="5"/>
  <c r="K6" i="5"/>
  <c r="K7" i="5"/>
  <c r="K8" i="5"/>
  <c r="K9" i="5"/>
  <c r="K10" i="5"/>
  <c r="K11" i="5"/>
  <c r="K12" i="5"/>
  <c r="K13" i="5"/>
  <c r="K14" i="5"/>
  <c r="K15" i="5"/>
  <c r="K16" i="5"/>
  <c r="K17" i="5"/>
  <c r="K18" i="5"/>
  <c r="K19" i="5"/>
  <c r="K20" i="5"/>
  <c r="K21" i="5"/>
  <c r="K22" i="5"/>
  <c r="K23" i="5"/>
  <c r="H4" i="5"/>
  <c r="H5" i="5"/>
  <c r="H6" i="5"/>
  <c r="H7" i="5"/>
  <c r="H8" i="5"/>
  <c r="H9" i="5"/>
  <c r="H10" i="5"/>
  <c r="H11" i="5"/>
  <c r="H12" i="5"/>
  <c r="H13" i="5"/>
  <c r="H14" i="5"/>
  <c r="H15" i="5"/>
  <c r="H16" i="5"/>
  <c r="H17" i="5"/>
  <c r="H18" i="5"/>
  <c r="H19" i="5"/>
  <c r="H20" i="5"/>
  <c r="H21" i="5"/>
  <c r="H22" i="5"/>
  <c r="H23" i="5"/>
  <c r="M3" i="5"/>
  <c r="L3" i="5"/>
  <c r="K3" i="5"/>
  <c r="H3" i="5"/>
  <c r="S9" i="2"/>
  <c r="R8" i="2"/>
  <c r="M8" i="2"/>
  <c r="L8" i="2"/>
  <c r="R4" i="2"/>
  <c r="S4" i="2"/>
  <c r="R5" i="2"/>
  <c r="S5" i="2"/>
  <c r="R6" i="2"/>
  <c r="S6" i="2"/>
  <c r="R7" i="2"/>
  <c r="S7" i="2"/>
  <c r="R3" i="2"/>
  <c r="S3" i="2" s="1"/>
  <c r="Q4" i="2"/>
  <c r="Q5" i="2"/>
  <c r="Q6" i="2"/>
  <c r="Q7" i="2"/>
  <c r="Q3" i="2"/>
  <c r="K4" i="2"/>
  <c r="K5" i="2"/>
  <c r="K6" i="2"/>
  <c r="K7" i="2"/>
  <c r="L4" i="2"/>
  <c r="M4" i="2"/>
  <c r="L5" i="2"/>
  <c r="M5" i="2"/>
  <c r="L6" i="2"/>
  <c r="M6" i="2"/>
  <c r="L7" i="2"/>
  <c r="M7" i="2"/>
  <c r="M3" i="2"/>
  <c r="L3" i="2"/>
  <c r="K3" i="2"/>
  <c r="H4" i="2"/>
  <c r="H5" i="2"/>
  <c r="H6" i="2"/>
  <c r="H7" i="2"/>
  <c r="H3" i="2"/>
  <c r="Q4" i="4"/>
  <c r="Q5" i="4"/>
  <c r="Q6" i="4"/>
  <c r="Q7" i="4"/>
  <c r="Q8" i="4"/>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Q108" i="4"/>
  <c r="Q109" i="4"/>
  <c r="Q110" i="4"/>
  <c r="Q111" i="4"/>
  <c r="Q112" i="4"/>
  <c r="Q113" i="4"/>
  <c r="Q114" i="4"/>
  <c r="Q115" i="4"/>
  <c r="Q116" i="4"/>
  <c r="Q117" i="4"/>
  <c r="Q118" i="4"/>
  <c r="Q119" i="4"/>
  <c r="Q120" i="4"/>
  <c r="Q121" i="4"/>
  <c r="Q122" i="4"/>
  <c r="Q123" i="4"/>
  <c r="Q124" i="4"/>
  <c r="Q125" i="4"/>
  <c r="Q126" i="4"/>
  <c r="Q127" i="4"/>
  <c r="Q128" i="4"/>
  <c r="Q129" i="4"/>
  <c r="Q3" i="4"/>
  <c r="K4" i="4"/>
  <c r="K5" i="4"/>
  <c r="K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3" i="4"/>
  <c r="H4" i="4"/>
  <c r="L4" i="4" s="1"/>
  <c r="M4" i="4" s="1"/>
  <c r="H5" i="4"/>
  <c r="L5" i="4" s="1"/>
  <c r="M5" i="4" s="1"/>
  <c r="H6" i="4"/>
  <c r="L6" i="4" s="1"/>
  <c r="M6" i="4" s="1"/>
  <c r="H7" i="4"/>
  <c r="L7" i="4" s="1"/>
  <c r="M7" i="4" s="1"/>
  <c r="H8" i="4"/>
  <c r="L8" i="4" s="1"/>
  <c r="M8" i="4" s="1"/>
  <c r="H9" i="4"/>
  <c r="L9" i="4" s="1"/>
  <c r="M9" i="4" s="1"/>
  <c r="H10" i="4"/>
  <c r="L10" i="4" s="1"/>
  <c r="M10" i="4" s="1"/>
  <c r="H11" i="4"/>
  <c r="L11" i="4" s="1"/>
  <c r="M11" i="4" s="1"/>
  <c r="H12" i="4"/>
  <c r="L12" i="4" s="1"/>
  <c r="M12" i="4" s="1"/>
  <c r="H13" i="4"/>
  <c r="R13" i="4" s="1"/>
  <c r="S13" i="4" s="1"/>
  <c r="H14" i="4"/>
  <c r="L14" i="4" s="1"/>
  <c r="M14" i="4" s="1"/>
  <c r="H15" i="4"/>
  <c r="L15" i="4" s="1"/>
  <c r="M15" i="4" s="1"/>
  <c r="H16" i="4"/>
  <c r="R16" i="4" s="1"/>
  <c r="S16" i="4" s="1"/>
  <c r="H17" i="4"/>
  <c r="L17" i="4" s="1"/>
  <c r="M17" i="4" s="1"/>
  <c r="H18" i="4"/>
  <c r="L18" i="4" s="1"/>
  <c r="M18" i="4" s="1"/>
  <c r="H19" i="4"/>
  <c r="L19" i="4" s="1"/>
  <c r="M19" i="4" s="1"/>
  <c r="H20" i="4"/>
  <c r="L20" i="4" s="1"/>
  <c r="M20" i="4" s="1"/>
  <c r="H21" i="4"/>
  <c r="R21" i="4" s="1"/>
  <c r="S21" i="4" s="1"/>
  <c r="H22" i="4"/>
  <c r="L22" i="4" s="1"/>
  <c r="M22" i="4" s="1"/>
  <c r="H23" i="4"/>
  <c r="L23" i="4" s="1"/>
  <c r="M23" i="4" s="1"/>
  <c r="H24" i="4"/>
  <c r="R24" i="4" s="1"/>
  <c r="S24" i="4" s="1"/>
  <c r="H25" i="4"/>
  <c r="L25" i="4" s="1"/>
  <c r="M25" i="4" s="1"/>
  <c r="H26" i="4"/>
  <c r="L26" i="4" s="1"/>
  <c r="M26" i="4" s="1"/>
  <c r="H27" i="4"/>
  <c r="L27" i="4" s="1"/>
  <c r="M27" i="4" s="1"/>
  <c r="H28" i="4"/>
  <c r="L28" i="4" s="1"/>
  <c r="M28" i="4" s="1"/>
  <c r="H29" i="4"/>
  <c r="R29" i="4" s="1"/>
  <c r="S29" i="4" s="1"/>
  <c r="H30" i="4"/>
  <c r="L30" i="4" s="1"/>
  <c r="M30" i="4" s="1"/>
  <c r="H31" i="4"/>
  <c r="L31" i="4" s="1"/>
  <c r="M31" i="4" s="1"/>
  <c r="H32" i="4"/>
  <c r="R32" i="4" s="1"/>
  <c r="S32" i="4" s="1"/>
  <c r="H33" i="4"/>
  <c r="L33" i="4" s="1"/>
  <c r="M33" i="4" s="1"/>
  <c r="H34" i="4"/>
  <c r="L34" i="4" s="1"/>
  <c r="M34" i="4" s="1"/>
  <c r="H35" i="4"/>
  <c r="L35" i="4" s="1"/>
  <c r="M35" i="4" s="1"/>
  <c r="H36" i="4"/>
  <c r="L36" i="4" s="1"/>
  <c r="M36" i="4" s="1"/>
  <c r="H37" i="4"/>
  <c r="L37" i="4" s="1"/>
  <c r="M37" i="4" s="1"/>
  <c r="H38" i="4"/>
  <c r="L38" i="4" s="1"/>
  <c r="M38" i="4" s="1"/>
  <c r="H39" i="4"/>
  <c r="L39" i="4" s="1"/>
  <c r="M39" i="4" s="1"/>
  <c r="H40" i="4"/>
  <c r="L40" i="4" s="1"/>
  <c r="M40" i="4" s="1"/>
  <c r="H41" i="4"/>
  <c r="L41" i="4" s="1"/>
  <c r="M41" i="4" s="1"/>
  <c r="H42" i="4"/>
  <c r="L42" i="4" s="1"/>
  <c r="M42" i="4" s="1"/>
  <c r="H43" i="4"/>
  <c r="L43" i="4" s="1"/>
  <c r="M43" i="4" s="1"/>
  <c r="H44" i="4"/>
  <c r="L44" i="4" s="1"/>
  <c r="M44" i="4" s="1"/>
  <c r="H45" i="4"/>
  <c r="L45" i="4" s="1"/>
  <c r="M45" i="4" s="1"/>
  <c r="H46" i="4"/>
  <c r="L46" i="4" s="1"/>
  <c r="M46" i="4" s="1"/>
  <c r="H47" i="4"/>
  <c r="L47" i="4" s="1"/>
  <c r="M47" i="4" s="1"/>
  <c r="H48" i="4"/>
  <c r="L48" i="4" s="1"/>
  <c r="M48" i="4" s="1"/>
  <c r="H49" i="4"/>
  <c r="L49" i="4" s="1"/>
  <c r="M49" i="4" s="1"/>
  <c r="H50" i="4"/>
  <c r="L50" i="4" s="1"/>
  <c r="M50" i="4" s="1"/>
  <c r="H51" i="4"/>
  <c r="L51" i="4" s="1"/>
  <c r="M51" i="4" s="1"/>
  <c r="H52" i="4"/>
  <c r="L52" i="4" s="1"/>
  <c r="M52" i="4" s="1"/>
  <c r="H53" i="4"/>
  <c r="R53" i="4" s="1"/>
  <c r="S53" i="4" s="1"/>
  <c r="H54" i="4"/>
  <c r="L54" i="4" s="1"/>
  <c r="M54" i="4" s="1"/>
  <c r="H55" i="4"/>
  <c r="L55" i="4" s="1"/>
  <c r="M55" i="4" s="1"/>
  <c r="H56" i="4"/>
  <c r="R56" i="4" s="1"/>
  <c r="S56" i="4" s="1"/>
  <c r="H57" i="4"/>
  <c r="L57" i="4" s="1"/>
  <c r="M57" i="4" s="1"/>
  <c r="H58" i="4"/>
  <c r="L58" i="4" s="1"/>
  <c r="M58" i="4" s="1"/>
  <c r="H59" i="4"/>
  <c r="L59" i="4" s="1"/>
  <c r="M59" i="4" s="1"/>
  <c r="H60" i="4"/>
  <c r="L60" i="4" s="1"/>
  <c r="M60" i="4" s="1"/>
  <c r="H61" i="4"/>
  <c r="R61" i="4" s="1"/>
  <c r="S61" i="4" s="1"/>
  <c r="H62" i="4"/>
  <c r="L62" i="4" s="1"/>
  <c r="M62" i="4" s="1"/>
  <c r="H63" i="4"/>
  <c r="L63" i="4" s="1"/>
  <c r="M63" i="4" s="1"/>
  <c r="H64" i="4"/>
  <c r="R64" i="4" s="1"/>
  <c r="S64" i="4" s="1"/>
  <c r="H65" i="4"/>
  <c r="L65" i="4" s="1"/>
  <c r="M65" i="4" s="1"/>
  <c r="H66" i="4"/>
  <c r="L66" i="4" s="1"/>
  <c r="M66" i="4" s="1"/>
  <c r="H67" i="4"/>
  <c r="L67" i="4" s="1"/>
  <c r="M67" i="4" s="1"/>
  <c r="H68" i="4"/>
  <c r="L68" i="4" s="1"/>
  <c r="M68" i="4" s="1"/>
  <c r="H69" i="4"/>
  <c r="L69" i="4" s="1"/>
  <c r="M69" i="4" s="1"/>
  <c r="H70" i="4"/>
  <c r="L70" i="4" s="1"/>
  <c r="M70" i="4" s="1"/>
  <c r="H71" i="4"/>
  <c r="L71" i="4" s="1"/>
  <c r="M71" i="4" s="1"/>
  <c r="H72" i="4"/>
  <c r="L72" i="4" s="1"/>
  <c r="M72" i="4" s="1"/>
  <c r="H73" i="4"/>
  <c r="H74" i="4"/>
  <c r="L74" i="4" s="1"/>
  <c r="M74" i="4" s="1"/>
  <c r="H75" i="4"/>
  <c r="L75" i="4" s="1"/>
  <c r="M75" i="4" s="1"/>
  <c r="H76" i="4"/>
  <c r="L76" i="4" s="1"/>
  <c r="M76" i="4" s="1"/>
  <c r="H77" i="4"/>
  <c r="L77" i="4" s="1"/>
  <c r="M77" i="4" s="1"/>
  <c r="H78" i="4"/>
  <c r="L78" i="4" s="1"/>
  <c r="M78" i="4" s="1"/>
  <c r="H79" i="4"/>
  <c r="L79" i="4" s="1"/>
  <c r="M79" i="4" s="1"/>
  <c r="H80" i="4"/>
  <c r="R80" i="4" s="1"/>
  <c r="S80" i="4" s="1"/>
  <c r="H81" i="4"/>
  <c r="L81" i="4" s="1"/>
  <c r="M81" i="4" s="1"/>
  <c r="H82" i="4"/>
  <c r="L82" i="4" s="1"/>
  <c r="M82" i="4" s="1"/>
  <c r="H83" i="4"/>
  <c r="L83" i="4" s="1"/>
  <c r="M83" i="4" s="1"/>
  <c r="H84" i="4"/>
  <c r="L84" i="4" s="1"/>
  <c r="M84" i="4" s="1"/>
  <c r="H85" i="4"/>
  <c r="R85" i="4" s="1"/>
  <c r="S85" i="4" s="1"/>
  <c r="H86" i="4"/>
  <c r="L86" i="4" s="1"/>
  <c r="M86" i="4" s="1"/>
  <c r="H87" i="4"/>
  <c r="L87" i="4" s="1"/>
  <c r="M87" i="4" s="1"/>
  <c r="H88" i="4"/>
  <c r="R88" i="4" s="1"/>
  <c r="S88" i="4" s="1"/>
  <c r="H89" i="4"/>
  <c r="L89" i="4" s="1"/>
  <c r="M89" i="4" s="1"/>
  <c r="H90" i="4"/>
  <c r="L90" i="4" s="1"/>
  <c r="M90" i="4" s="1"/>
  <c r="H91" i="4"/>
  <c r="L91" i="4" s="1"/>
  <c r="M91" i="4" s="1"/>
  <c r="H92" i="4"/>
  <c r="L92" i="4" s="1"/>
  <c r="M92" i="4" s="1"/>
  <c r="H93" i="4"/>
  <c r="R93" i="4" s="1"/>
  <c r="S93" i="4" s="1"/>
  <c r="H94" i="4"/>
  <c r="L94" i="4" s="1"/>
  <c r="M94" i="4" s="1"/>
  <c r="H95" i="4"/>
  <c r="L95" i="4" s="1"/>
  <c r="M95" i="4" s="1"/>
  <c r="H96" i="4"/>
  <c r="R96" i="4" s="1"/>
  <c r="S96" i="4" s="1"/>
  <c r="H97" i="4"/>
  <c r="L97" i="4" s="1"/>
  <c r="M97" i="4" s="1"/>
  <c r="H98" i="4"/>
  <c r="L98" i="4" s="1"/>
  <c r="M98" i="4" s="1"/>
  <c r="H99" i="4"/>
  <c r="L99" i="4" s="1"/>
  <c r="M99" i="4" s="1"/>
  <c r="H100" i="4"/>
  <c r="L100" i="4" s="1"/>
  <c r="M100" i="4" s="1"/>
  <c r="H101" i="4"/>
  <c r="L101" i="4" s="1"/>
  <c r="M101" i="4" s="1"/>
  <c r="H102" i="4"/>
  <c r="L102" i="4" s="1"/>
  <c r="M102" i="4" s="1"/>
  <c r="H103" i="4"/>
  <c r="L103" i="4" s="1"/>
  <c r="M103" i="4" s="1"/>
  <c r="H104" i="4"/>
  <c r="L104" i="4" s="1"/>
  <c r="M104" i="4" s="1"/>
  <c r="H105" i="4"/>
  <c r="L105" i="4" s="1"/>
  <c r="M105" i="4" s="1"/>
  <c r="H106" i="4"/>
  <c r="L106" i="4" s="1"/>
  <c r="M106" i="4" s="1"/>
  <c r="H107" i="4"/>
  <c r="L107" i="4" s="1"/>
  <c r="M107" i="4" s="1"/>
  <c r="H108" i="4"/>
  <c r="L108" i="4" s="1"/>
  <c r="M108" i="4" s="1"/>
  <c r="H109" i="4"/>
  <c r="R109" i="4" s="1"/>
  <c r="S109" i="4" s="1"/>
  <c r="H110" i="4"/>
  <c r="L110" i="4" s="1"/>
  <c r="M110" i="4" s="1"/>
  <c r="H111" i="4"/>
  <c r="L111" i="4" s="1"/>
  <c r="M111" i="4" s="1"/>
  <c r="H112" i="4"/>
  <c r="L112" i="4" s="1"/>
  <c r="M112" i="4" s="1"/>
  <c r="H113" i="4"/>
  <c r="L113" i="4" s="1"/>
  <c r="M113" i="4" s="1"/>
  <c r="H114" i="4"/>
  <c r="L114" i="4" s="1"/>
  <c r="M114" i="4" s="1"/>
  <c r="H115" i="4"/>
  <c r="L115" i="4" s="1"/>
  <c r="M115" i="4" s="1"/>
  <c r="H116" i="4"/>
  <c r="L116" i="4" s="1"/>
  <c r="M116" i="4" s="1"/>
  <c r="H117" i="4"/>
  <c r="L117" i="4" s="1"/>
  <c r="M117" i="4" s="1"/>
  <c r="H118" i="4"/>
  <c r="L118" i="4" s="1"/>
  <c r="M118" i="4" s="1"/>
  <c r="H119" i="4"/>
  <c r="L119" i="4" s="1"/>
  <c r="M119" i="4" s="1"/>
  <c r="H120" i="4"/>
  <c r="R120" i="4" s="1"/>
  <c r="S120" i="4" s="1"/>
  <c r="H121" i="4"/>
  <c r="L121" i="4" s="1"/>
  <c r="M121" i="4" s="1"/>
  <c r="H122" i="4"/>
  <c r="L122" i="4" s="1"/>
  <c r="M122" i="4" s="1"/>
  <c r="H123" i="4"/>
  <c r="L123" i="4" s="1"/>
  <c r="M123" i="4" s="1"/>
  <c r="H124" i="4"/>
  <c r="L124" i="4" s="1"/>
  <c r="M124" i="4" s="1"/>
  <c r="H125" i="4"/>
  <c r="R125" i="4" s="1"/>
  <c r="S125" i="4" s="1"/>
  <c r="H126" i="4"/>
  <c r="L126" i="4" s="1"/>
  <c r="M126" i="4" s="1"/>
  <c r="H127" i="4"/>
  <c r="L127" i="4" s="1"/>
  <c r="M127" i="4" s="1"/>
  <c r="H128" i="4"/>
  <c r="R128" i="4" s="1"/>
  <c r="S128" i="4" s="1"/>
  <c r="H129" i="4"/>
  <c r="L129" i="4" s="1"/>
  <c r="M129" i="4" s="1"/>
  <c r="H3" i="4"/>
  <c r="L3" i="4" s="1"/>
  <c r="M3" i="4" s="1"/>
  <c r="R112" i="4" l="1"/>
  <c r="S112" i="4" s="1"/>
  <c r="R118" i="4"/>
  <c r="S118" i="4" s="1"/>
  <c r="R72" i="4"/>
  <c r="S72" i="4" s="1"/>
  <c r="R57" i="4"/>
  <c r="S57" i="4" s="1"/>
  <c r="L73" i="4"/>
  <c r="M73" i="4" s="1"/>
  <c r="L85" i="4"/>
  <c r="M85" i="4" s="1"/>
  <c r="L21" i="4"/>
  <c r="M21" i="4" s="1"/>
  <c r="R86" i="4"/>
  <c r="S86" i="4" s="1"/>
  <c r="R45" i="4"/>
  <c r="S45" i="4" s="1"/>
  <c r="R23" i="4"/>
  <c r="S23" i="4" s="1"/>
  <c r="R17" i="4"/>
  <c r="S17" i="4" s="1"/>
  <c r="R5" i="4"/>
  <c r="S5" i="4" s="1"/>
  <c r="R10" i="4"/>
  <c r="S10" i="4" s="1"/>
  <c r="L128" i="4"/>
  <c r="M128" i="4" s="1"/>
  <c r="L64" i="4"/>
  <c r="M64" i="4" s="1"/>
  <c r="R90" i="4"/>
  <c r="S90" i="4" s="1"/>
  <c r="R69" i="4"/>
  <c r="S69" i="4" s="1"/>
  <c r="R63" i="4"/>
  <c r="S63" i="4" s="1"/>
  <c r="R22" i="4"/>
  <c r="S22" i="4" s="1"/>
  <c r="L125" i="4"/>
  <c r="M125" i="4" s="1"/>
  <c r="L61" i="4"/>
  <c r="M61" i="4" s="1"/>
  <c r="R3" i="4"/>
  <c r="R117" i="4"/>
  <c r="S117" i="4" s="1"/>
  <c r="L53" i="4"/>
  <c r="M53" i="4" s="1"/>
  <c r="R95" i="4"/>
  <c r="S95" i="4" s="1"/>
  <c r="R78" i="4"/>
  <c r="S78" i="4" s="1"/>
  <c r="R48" i="4"/>
  <c r="S48" i="4" s="1"/>
  <c r="R14" i="4"/>
  <c r="S14" i="4" s="1"/>
  <c r="L109" i="4"/>
  <c r="M109" i="4" s="1"/>
  <c r="R121" i="4"/>
  <c r="S121" i="4" s="1"/>
  <c r="R54" i="4"/>
  <c r="S54" i="4" s="1"/>
  <c r="L13" i="4"/>
  <c r="M13" i="4" s="1"/>
  <c r="L96" i="4"/>
  <c r="M96" i="4" s="1"/>
  <c r="L32" i="4"/>
  <c r="M32" i="4" s="1"/>
  <c r="R127" i="4"/>
  <c r="S127" i="4" s="1"/>
  <c r="R87" i="4"/>
  <c r="S87" i="4" s="1"/>
  <c r="R77" i="4"/>
  <c r="S77" i="4" s="1"/>
  <c r="R66" i="4"/>
  <c r="S66" i="4" s="1"/>
  <c r="R6" i="4"/>
  <c r="S6" i="4" s="1"/>
  <c r="L93" i="4"/>
  <c r="M93" i="4" s="1"/>
  <c r="L29" i="4"/>
  <c r="M29" i="4" s="1"/>
  <c r="R81" i="4"/>
  <c r="S81" i="4" s="1"/>
  <c r="R31" i="4"/>
  <c r="S31" i="4" s="1"/>
  <c r="L120" i="4"/>
  <c r="M120" i="4" s="1"/>
  <c r="L88" i="4"/>
  <c r="M88" i="4" s="1"/>
  <c r="L56" i="4"/>
  <c r="M56" i="4" s="1"/>
  <c r="L24" i="4"/>
  <c r="M24" i="4" s="1"/>
  <c r="R114" i="4"/>
  <c r="S114" i="4" s="1"/>
  <c r="R111" i="4"/>
  <c r="S111" i="4" s="1"/>
  <c r="R105" i="4"/>
  <c r="S105" i="4" s="1"/>
  <c r="R102" i="4"/>
  <c r="S102" i="4" s="1"/>
  <c r="R99" i="4"/>
  <c r="S99" i="4" s="1"/>
  <c r="R84" i="4"/>
  <c r="S84" i="4" s="1"/>
  <c r="R50" i="4"/>
  <c r="S50" i="4" s="1"/>
  <c r="R47" i="4"/>
  <c r="S47" i="4" s="1"/>
  <c r="R41" i="4"/>
  <c r="S41" i="4" s="1"/>
  <c r="R38" i="4"/>
  <c r="S38" i="4" s="1"/>
  <c r="R35" i="4"/>
  <c r="S35" i="4" s="1"/>
  <c r="R20" i="4"/>
  <c r="S20" i="4" s="1"/>
  <c r="R129" i="4"/>
  <c r="S129" i="4" s="1"/>
  <c r="R126" i="4"/>
  <c r="S126" i="4" s="1"/>
  <c r="R123" i="4"/>
  <c r="S123" i="4" s="1"/>
  <c r="R108" i="4"/>
  <c r="S108" i="4" s="1"/>
  <c r="R74" i="4"/>
  <c r="S74" i="4" s="1"/>
  <c r="R71" i="4"/>
  <c r="S71" i="4" s="1"/>
  <c r="R65" i="4"/>
  <c r="S65" i="4" s="1"/>
  <c r="R62" i="4"/>
  <c r="S62" i="4" s="1"/>
  <c r="R59" i="4"/>
  <c r="S59" i="4" s="1"/>
  <c r="R44" i="4"/>
  <c r="S44" i="4" s="1"/>
  <c r="R9" i="4"/>
  <c r="S9" i="4" s="1"/>
  <c r="R98" i="4"/>
  <c r="S98" i="4" s="1"/>
  <c r="R89" i="4"/>
  <c r="S89" i="4" s="1"/>
  <c r="R34" i="4"/>
  <c r="S34" i="4" s="1"/>
  <c r="R19" i="4"/>
  <c r="S19" i="4" s="1"/>
  <c r="R75" i="4"/>
  <c r="S75" i="4" s="1"/>
  <c r="R25" i="4"/>
  <c r="S25" i="4" s="1"/>
  <c r="R122" i="4"/>
  <c r="S122" i="4" s="1"/>
  <c r="R119" i="4"/>
  <c r="S119" i="4" s="1"/>
  <c r="R113" i="4"/>
  <c r="S113" i="4" s="1"/>
  <c r="R110" i="4"/>
  <c r="S110" i="4" s="1"/>
  <c r="R107" i="4"/>
  <c r="S107" i="4" s="1"/>
  <c r="R104" i="4"/>
  <c r="S104" i="4" s="1"/>
  <c r="R101" i="4"/>
  <c r="S101" i="4" s="1"/>
  <c r="R92" i="4"/>
  <c r="S92" i="4" s="1"/>
  <c r="R58" i="4"/>
  <c r="S58" i="4" s="1"/>
  <c r="R55" i="4"/>
  <c r="S55" i="4" s="1"/>
  <c r="R49" i="4"/>
  <c r="S49" i="4" s="1"/>
  <c r="R46" i="4"/>
  <c r="S46" i="4" s="1"/>
  <c r="R43" i="4"/>
  <c r="S43" i="4" s="1"/>
  <c r="R40" i="4"/>
  <c r="S40" i="4" s="1"/>
  <c r="R37" i="4"/>
  <c r="S37" i="4" s="1"/>
  <c r="R28" i="4"/>
  <c r="S28" i="4" s="1"/>
  <c r="R12" i="4"/>
  <c r="S12" i="4" s="1"/>
  <c r="R8" i="4"/>
  <c r="S8" i="4" s="1"/>
  <c r="R124" i="4"/>
  <c r="S124" i="4" s="1"/>
  <c r="L80" i="4"/>
  <c r="M80" i="4" s="1"/>
  <c r="R83" i="4"/>
  <c r="S83" i="4" s="1"/>
  <c r="R68" i="4"/>
  <c r="S68" i="4" s="1"/>
  <c r="R116" i="4"/>
  <c r="S116" i="4" s="1"/>
  <c r="R82" i="4"/>
  <c r="S82" i="4" s="1"/>
  <c r="R79" i="4"/>
  <c r="S79" i="4" s="1"/>
  <c r="R73" i="4"/>
  <c r="S73" i="4" s="1"/>
  <c r="R70" i="4"/>
  <c r="S70" i="4" s="1"/>
  <c r="R67" i="4"/>
  <c r="S67" i="4" s="1"/>
  <c r="R52" i="4"/>
  <c r="S52" i="4" s="1"/>
  <c r="R18" i="4"/>
  <c r="S18" i="4" s="1"/>
  <c r="R15" i="4"/>
  <c r="S15" i="4" s="1"/>
  <c r="R60" i="4"/>
  <c r="S60" i="4" s="1"/>
  <c r="R26" i="4"/>
  <c r="S26" i="4" s="1"/>
  <c r="L16" i="4"/>
  <c r="M16" i="4" s="1"/>
  <c r="R106" i="4"/>
  <c r="S106" i="4" s="1"/>
  <c r="R103" i="4"/>
  <c r="S103" i="4" s="1"/>
  <c r="R97" i="4"/>
  <c r="S97" i="4" s="1"/>
  <c r="R94" i="4"/>
  <c r="S94" i="4" s="1"/>
  <c r="R91" i="4"/>
  <c r="S91" i="4" s="1"/>
  <c r="R76" i="4"/>
  <c r="S76" i="4" s="1"/>
  <c r="R42" i="4"/>
  <c r="S42" i="4" s="1"/>
  <c r="R39" i="4"/>
  <c r="S39" i="4" s="1"/>
  <c r="R33" i="4"/>
  <c r="S33" i="4" s="1"/>
  <c r="R30" i="4"/>
  <c r="S30" i="4" s="1"/>
  <c r="R27" i="4"/>
  <c r="S27" i="4" s="1"/>
  <c r="R11" i="4"/>
  <c r="S11" i="4" s="1"/>
  <c r="R7" i="4"/>
  <c r="S7" i="4" s="1"/>
  <c r="R4" i="4"/>
  <c r="S4" i="4" s="1"/>
  <c r="R115" i="4"/>
  <c r="S115" i="4" s="1"/>
  <c r="R100" i="4"/>
  <c r="S100" i="4" s="1"/>
  <c r="R51" i="4"/>
  <c r="S51" i="4" s="1"/>
  <c r="R36" i="4"/>
  <c r="S36" i="4" s="1"/>
  <c r="M130" i="4" l="1"/>
  <c r="D4" i="7" s="1"/>
  <c r="L130" i="4"/>
  <c r="B4" i="7" s="1"/>
  <c r="B11" i="7" s="1"/>
  <c r="S3" i="4"/>
  <c r="S131" i="4" s="1"/>
  <c r="F4" i="7" s="1"/>
  <c r="R130" i="4"/>
  <c r="E4" i="7" s="1"/>
  <c r="Q4" i="3"/>
  <c r="Q5" i="3"/>
  <c r="Q6" i="3"/>
  <c r="Q7" i="3"/>
  <c r="Q8" i="3"/>
  <c r="Q9" i="3"/>
  <c r="Q10" i="3"/>
  <c r="Q11" i="3"/>
  <c r="Q12" i="3"/>
  <c r="Q13" i="3"/>
  <c r="Q14" i="3"/>
  <c r="Q15" i="3"/>
  <c r="Q16" i="3"/>
  <c r="Q17" i="3"/>
  <c r="Q18" i="3"/>
  <c r="Q19" i="3"/>
  <c r="Q20" i="3"/>
  <c r="Q21" i="3"/>
  <c r="Q22" i="3"/>
  <c r="Q23" i="3"/>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74" i="3"/>
  <c r="Q75" i="3"/>
  <c r="Q76" i="3"/>
  <c r="Q77" i="3"/>
  <c r="Q78" i="3"/>
  <c r="Q79" i="3"/>
  <c r="Q80" i="3"/>
  <c r="Q81" i="3"/>
  <c r="Q82" i="3"/>
  <c r="Q83" i="3"/>
  <c r="Q84" i="3"/>
  <c r="Q85" i="3"/>
  <c r="Q86" i="3"/>
  <c r="Q87" i="3"/>
  <c r="Q88" i="3"/>
  <c r="Q89" i="3"/>
  <c r="Q90" i="3"/>
  <c r="Q91" i="3"/>
  <c r="Q92" i="3"/>
  <c r="Q93" i="3"/>
  <c r="Q94" i="3"/>
  <c r="Q95" i="3"/>
  <c r="Q96" i="3"/>
  <c r="Q97" i="3"/>
  <c r="Q98" i="3"/>
  <c r="Q99" i="3"/>
  <c r="Q100" i="3"/>
  <c r="Q101" i="3"/>
  <c r="Q102" i="3"/>
  <c r="Q103" i="3"/>
  <c r="Q104" i="3"/>
  <c r="Q105" i="3"/>
  <c r="Q106" i="3"/>
  <c r="Q107" i="3"/>
  <c r="Q108" i="3"/>
  <c r="Q109" i="3"/>
  <c r="Q110" i="3"/>
  <c r="Q111" i="3"/>
  <c r="Q112" i="3"/>
  <c r="Q113" i="3"/>
  <c r="Q114" i="3"/>
  <c r="Q115" i="3"/>
  <c r="Q116" i="3"/>
  <c r="Q117" i="3"/>
  <c r="Q118" i="3"/>
  <c r="Q119" i="3"/>
  <c r="Q120" i="3"/>
  <c r="Q121" i="3"/>
  <c r="Q122" i="3"/>
  <c r="Q123" i="3"/>
  <c r="Q124" i="3"/>
  <c r="Q125" i="3"/>
  <c r="Q126" i="3"/>
  <c r="Q127" i="3"/>
  <c r="Q128" i="3"/>
  <c r="Q129" i="3"/>
  <c r="Q130" i="3"/>
  <c r="Q131" i="3"/>
  <c r="Q132" i="3"/>
  <c r="Q133" i="3"/>
  <c r="Q134" i="3"/>
  <c r="Q135" i="3"/>
  <c r="Q136" i="3"/>
  <c r="Q137" i="3"/>
  <c r="Q138" i="3"/>
  <c r="Q139" i="3"/>
  <c r="Q140" i="3"/>
  <c r="Q141" i="3"/>
  <c r="Q142" i="3"/>
  <c r="Q143" i="3"/>
  <c r="Q144" i="3"/>
  <c r="Q145" i="3"/>
  <c r="Q146" i="3"/>
  <c r="Q147" i="3"/>
  <c r="Q148" i="3"/>
  <c r="Q149" i="3"/>
  <c r="Q150" i="3"/>
  <c r="Q151" i="3"/>
  <c r="Q152" i="3"/>
  <c r="Q153" i="3"/>
  <c r="Q154" i="3"/>
  <c r="Q155" i="3"/>
  <c r="Q156" i="3"/>
  <c r="Q157" i="3"/>
  <c r="Q158" i="3"/>
  <c r="Q159" i="3"/>
  <c r="Q160" i="3"/>
  <c r="Q161" i="3"/>
  <c r="Q162" i="3"/>
  <c r="Q163" i="3"/>
  <c r="Q164" i="3"/>
  <c r="Q165" i="3"/>
  <c r="Q166" i="3"/>
  <c r="Q167" i="3"/>
  <c r="Q168" i="3"/>
  <c r="Q169" i="3"/>
  <c r="Q170" i="3"/>
  <c r="Q171" i="3"/>
  <c r="Q172" i="3"/>
  <c r="Q173" i="3"/>
  <c r="Q174" i="3"/>
  <c r="Q175" i="3"/>
  <c r="Q176" i="3"/>
  <c r="Q177" i="3"/>
  <c r="Q178" i="3"/>
  <c r="Q179" i="3"/>
  <c r="Q180" i="3"/>
  <c r="Q181" i="3"/>
  <c r="Q182" i="3"/>
  <c r="Q183" i="3"/>
  <c r="Q184" i="3"/>
  <c r="Q185" i="3"/>
  <c r="Q186" i="3"/>
  <c r="Q187" i="3"/>
  <c r="Q188" i="3"/>
  <c r="Q189" i="3"/>
  <c r="Q190" i="3"/>
  <c r="Q191" i="3"/>
  <c r="Q192" i="3"/>
  <c r="Q193" i="3"/>
  <c r="Q194" i="3"/>
  <c r="Q195" i="3"/>
  <c r="Q196" i="3"/>
  <c r="Q197" i="3"/>
  <c r="Q198" i="3"/>
  <c r="Q199" i="3"/>
  <c r="Q200" i="3"/>
  <c r="Q201" i="3"/>
  <c r="Q202" i="3"/>
  <c r="Q203" i="3"/>
  <c r="Q204" i="3"/>
  <c r="Q205" i="3"/>
  <c r="Q206" i="3"/>
  <c r="Q207" i="3"/>
  <c r="Q208" i="3"/>
  <c r="Q209" i="3"/>
  <c r="Q210" i="3"/>
  <c r="Q211" i="3"/>
  <c r="Q212" i="3"/>
  <c r="Q213" i="3"/>
  <c r="Q214" i="3"/>
  <c r="Q215" i="3"/>
  <c r="Q216" i="3"/>
  <c r="Q217" i="3"/>
  <c r="Q218" i="3"/>
  <c r="Q219" i="3"/>
  <c r="Q220" i="3"/>
  <c r="Q221" i="3"/>
  <c r="Q222" i="3"/>
  <c r="Q223" i="3"/>
  <c r="Q224" i="3"/>
  <c r="Q225" i="3"/>
  <c r="Q226" i="3"/>
  <c r="Q227" i="3"/>
  <c r="Q228" i="3"/>
  <c r="Q229" i="3"/>
  <c r="Q230" i="3"/>
  <c r="Q231" i="3"/>
  <c r="Q232" i="3"/>
  <c r="Q233" i="3"/>
  <c r="Q234" i="3"/>
  <c r="Q235" i="3"/>
  <c r="Q236" i="3"/>
  <c r="Q237" i="3"/>
  <c r="Q238" i="3"/>
  <c r="Q239" i="3"/>
  <c r="Q240" i="3"/>
  <c r="Q241" i="3"/>
  <c r="Q242" i="3"/>
  <c r="Q243" i="3"/>
  <c r="Q244" i="3"/>
  <c r="Q245" i="3"/>
  <c r="Q246" i="3"/>
  <c r="Q247" i="3"/>
  <c r="Q248" i="3"/>
  <c r="Q249" i="3"/>
  <c r="Q250" i="3"/>
  <c r="Q251" i="3"/>
  <c r="Q252" i="3"/>
  <c r="Q253" i="3"/>
  <c r="Q254" i="3"/>
  <c r="Q255" i="3"/>
  <c r="Q256" i="3"/>
  <c r="Q257" i="3"/>
  <c r="Q258" i="3"/>
  <c r="Q259" i="3"/>
  <c r="Q260" i="3"/>
  <c r="Q261" i="3"/>
  <c r="Q262" i="3"/>
  <c r="Q263" i="3"/>
  <c r="Q264" i="3"/>
  <c r="Q265" i="3"/>
  <c r="Q266" i="3"/>
  <c r="Q267" i="3"/>
  <c r="Q268" i="3"/>
  <c r="Q269" i="3"/>
  <c r="Q270" i="3"/>
  <c r="Q271" i="3"/>
  <c r="Q272" i="3"/>
  <c r="Q273" i="3"/>
  <c r="Q274" i="3"/>
  <c r="Q275" i="3"/>
  <c r="Q276" i="3"/>
  <c r="Q277" i="3"/>
  <c r="Q278" i="3"/>
  <c r="Q279" i="3"/>
  <c r="Q280" i="3"/>
  <c r="Q281" i="3"/>
  <c r="Q282" i="3"/>
  <c r="Q283" i="3"/>
  <c r="Q284" i="3"/>
  <c r="Q285" i="3"/>
  <c r="Q286" i="3"/>
  <c r="Q287" i="3"/>
  <c r="Q288" i="3"/>
  <c r="Q289" i="3"/>
  <c r="Q290" i="3"/>
  <c r="Q291" i="3"/>
  <c r="Q292" i="3"/>
  <c r="Q293" i="3"/>
  <c r="Q294" i="3"/>
  <c r="Q295" i="3"/>
  <c r="Q296" i="3"/>
  <c r="Q297" i="3"/>
  <c r="Q298" i="3"/>
  <c r="Q299" i="3"/>
  <c r="Q300" i="3"/>
  <c r="Q301" i="3"/>
  <c r="Q302" i="3"/>
  <c r="Q303" i="3"/>
  <c r="Q304" i="3"/>
  <c r="Q305" i="3"/>
  <c r="Q306" i="3"/>
  <c r="Q307" i="3"/>
  <c r="Q308" i="3"/>
  <c r="Q309" i="3"/>
  <c r="Q310" i="3"/>
  <c r="Q311" i="3"/>
  <c r="Q312" i="3"/>
  <c r="Q313" i="3"/>
  <c r="Q314" i="3"/>
  <c r="Q315" i="3"/>
  <c r="Q316" i="3"/>
  <c r="Q317" i="3"/>
  <c r="Q318" i="3"/>
  <c r="Q319" i="3"/>
  <c r="Q320" i="3"/>
  <c r="Q321" i="3"/>
  <c r="Q322" i="3"/>
  <c r="Q323" i="3"/>
  <c r="Q324" i="3"/>
  <c r="Q325" i="3"/>
  <c r="Q326" i="3"/>
  <c r="Q327" i="3"/>
  <c r="Q328" i="3"/>
  <c r="Q329" i="3"/>
  <c r="Q330" i="3"/>
  <c r="Q331" i="3"/>
  <c r="Q332" i="3"/>
  <c r="Q333" i="3"/>
  <c r="Q334" i="3"/>
  <c r="Q335" i="3"/>
  <c r="Q336" i="3"/>
  <c r="Q337" i="3"/>
  <c r="Q338" i="3"/>
  <c r="Q339" i="3"/>
  <c r="Q340" i="3"/>
  <c r="Q341" i="3"/>
  <c r="Q342" i="3"/>
  <c r="Q343" i="3"/>
  <c r="Q344" i="3"/>
  <c r="Q345" i="3"/>
  <c r="Q346" i="3"/>
  <c r="Q347" i="3"/>
  <c r="Q348" i="3"/>
  <c r="Q349" i="3"/>
  <c r="Q350" i="3"/>
  <c r="Q351" i="3"/>
  <c r="Q352" i="3"/>
  <c r="Q353" i="3"/>
  <c r="Q354" i="3"/>
  <c r="Q355" i="3"/>
  <c r="Q356" i="3"/>
  <c r="Q357" i="3"/>
  <c r="Q358" i="3"/>
  <c r="Q359" i="3"/>
  <c r="Q360" i="3"/>
  <c r="Q361" i="3"/>
  <c r="Q362" i="3"/>
  <c r="Q363" i="3"/>
  <c r="Q364" i="3"/>
  <c r="Q365" i="3"/>
  <c r="Q366" i="3"/>
  <c r="Q367" i="3"/>
  <c r="Q368" i="3"/>
  <c r="Q369" i="3"/>
  <c r="Q370" i="3"/>
  <c r="Q371" i="3"/>
  <c r="Q372" i="3"/>
  <c r="Q373" i="3"/>
  <c r="Q374" i="3"/>
  <c r="Q375" i="3"/>
  <c r="Q376" i="3"/>
  <c r="Q377" i="3"/>
  <c r="Q378" i="3"/>
  <c r="Q379" i="3"/>
  <c r="Q380" i="3"/>
  <c r="Q381" i="3"/>
  <c r="Q382" i="3"/>
  <c r="Q383" i="3"/>
  <c r="Q384" i="3"/>
  <c r="Q385" i="3"/>
  <c r="Q386" i="3"/>
  <c r="Q387" i="3"/>
  <c r="Q388" i="3"/>
  <c r="Q389" i="3"/>
  <c r="Q390" i="3"/>
  <c r="Q391" i="3"/>
  <c r="Q392" i="3"/>
  <c r="Q393" i="3"/>
  <c r="Q394" i="3"/>
  <c r="Q395" i="3"/>
  <c r="Q396" i="3"/>
  <c r="Q397" i="3"/>
  <c r="Q398" i="3"/>
  <c r="Q399" i="3"/>
  <c r="Q400" i="3"/>
  <c r="Q401" i="3"/>
  <c r="Q402" i="3"/>
  <c r="Q403" i="3"/>
  <c r="Q404" i="3"/>
  <c r="Q405" i="3"/>
  <c r="Q406" i="3"/>
  <c r="Q407" i="3"/>
  <c r="Q408" i="3"/>
  <c r="Q409" i="3"/>
  <c r="Q410" i="3"/>
  <c r="Q411" i="3"/>
  <c r="Q412" i="3"/>
  <c r="Q413" i="3"/>
  <c r="Q414" i="3"/>
  <c r="Q415" i="3"/>
  <c r="Q416" i="3"/>
  <c r="Q417" i="3"/>
  <c r="Q418" i="3"/>
  <c r="Q419" i="3"/>
  <c r="Q420" i="3"/>
  <c r="Q421" i="3"/>
  <c r="Q422" i="3"/>
  <c r="Q423" i="3"/>
  <c r="Q424" i="3"/>
  <c r="Q425" i="3"/>
  <c r="Q426" i="3"/>
  <c r="Q427" i="3"/>
  <c r="Q428" i="3"/>
  <c r="Q429" i="3"/>
  <c r="Q430" i="3"/>
  <c r="Q431" i="3"/>
  <c r="Q432" i="3"/>
  <c r="Q433" i="3"/>
  <c r="Q434" i="3"/>
  <c r="Q435" i="3"/>
  <c r="Q436" i="3"/>
  <c r="Q437" i="3"/>
  <c r="Q438" i="3"/>
  <c r="Q439" i="3"/>
  <c r="Q440" i="3"/>
  <c r="Q441" i="3"/>
  <c r="Q442" i="3"/>
  <c r="Q443" i="3"/>
  <c r="Q444" i="3"/>
  <c r="Q445" i="3"/>
  <c r="Q446" i="3"/>
  <c r="Q447" i="3"/>
  <c r="Q448" i="3"/>
  <c r="Q449" i="3"/>
  <c r="Q450" i="3"/>
  <c r="Q451" i="3"/>
  <c r="Q452" i="3"/>
  <c r="Q453" i="3"/>
  <c r="Q454" i="3"/>
  <c r="Q455" i="3"/>
  <c r="Q456" i="3"/>
  <c r="Q457" i="3"/>
  <c r="Q458" i="3"/>
  <c r="Q459" i="3"/>
  <c r="Q460" i="3"/>
  <c r="Q461" i="3"/>
  <c r="Q462" i="3"/>
  <c r="Q463" i="3"/>
  <c r="Q464" i="3"/>
  <c r="Q465" i="3"/>
  <c r="Q466" i="3"/>
  <c r="Q467" i="3"/>
  <c r="Q468" i="3"/>
  <c r="Q469" i="3"/>
  <c r="Q470" i="3"/>
  <c r="Q471" i="3"/>
  <c r="Q472" i="3"/>
  <c r="Q473" i="3"/>
  <c r="Q474" i="3"/>
  <c r="Q475" i="3"/>
  <c r="Q476" i="3"/>
  <c r="Q477" i="3"/>
  <c r="Q478" i="3"/>
  <c r="Q479" i="3"/>
  <c r="Q480" i="3"/>
  <c r="Q481" i="3"/>
  <c r="Q482" i="3"/>
  <c r="Q483" i="3"/>
  <c r="Q484" i="3"/>
  <c r="Q485" i="3"/>
  <c r="Q486" i="3"/>
  <c r="Q487" i="3"/>
  <c r="Q488" i="3"/>
  <c r="Q489" i="3"/>
  <c r="Q490" i="3"/>
  <c r="Q491" i="3"/>
  <c r="Q492" i="3"/>
  <c r="Q493" i="3"/>
  <c r="Q494" i="3"/>
  <c r="Q495" i="3"/>
  <c r="Q496" i="3"/>
  <c r="Q497" i="3"/>
  <c r="Q498" i="3"/>
  <c r="Q499" i="3"/>
  <c r="Q500" i="3"/>
  <c r="Q501" i="3"/>
  <c r="Q502" i="3"/>
  <c r="Q503" i="3"/>
  <c r="Q504" i="3"/>
  <c r="Q505" i="3"/>
  <c r="Q506" i="3"/>
  <c r="Q507" i="3"/>
  <c r="Q508" i="3"/>
  <c r="Q509" i="3"/>
  <c r="Q510" i="3"/>
  <c r="Q511" i="3"/>
  <c r="Q512" i="3"/>
  <c r="Q513" i="3"/>
  <c r="Q514" i="3"/>
  <c r="Q515" i="3"/>
  <c r="Q516" i="3"/>
  <c r="Q517" i="3"/>
  <c r="Q518" i="3"/>
  <c r="Q519" i="3"/>
  <c r="Q520" i="3"/>
  <c r="Q521" i="3"/>
  <c r="Q522" i="3"/>
  <c r="Q523" i="3"/>
  <c r="Q524" i="3"/>
  <c r="Q525" i="3"/>
  <c r="Q526" i="3"/>
  <c r="Q527" i="3"/>
  <c r="Q528" i="3"/>
  <c r="Q529" i="3"/>
  <c r="Q530" i="3"/>
  <c r="Q531" i="3"/>
  <c r="Q532" i="3"/>
  <c r="Q533" i="3"/>
  <c r="Q534" i="3"/>
  <c r="Q3"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53" i="3"/>
  <c r="K154" i="3"/>
  <c r="K155" i="3"/>
  <c r="K156" i="3"/>
  <c r="K157" i="3"/>
  <c r="K158" i="3"/>
  <c r="K159" i="3"/>
  <c r="K160"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91" i="3"/>
  <c r="K192" i="3"/>
  <c r="K193" i="3"/>
  <c r="K194" i="3"/>
  <c r="K195" i="3"/>
  <c r="K196" i="3"/>
  <c r="K197"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228" i="3"/>
  <c r="K229" i="3"/>
  <c r="K230" i="3"/>
  <c r="K231" i="3"/>
  <c r="K232" i="3"/>
  <c r="K233" i="3"/>
  <c r="K234" i="3"/>
  <c r="K235" i="3"/>
  <c r="K236" i="3"/>
  <c r="K237" i="3"/>
  <c r="K238" i="3"/>
  <c r="K239" i="3"/>
  <c r="K240" i="3"/>
  <c r="K241" i="3"/>
  <c r="K242" i="3"/>
  <c r="K243" i="3"/>
  <c r="K244" i="3"/>
  <c r="K245" i="3"/>
  <c r="K246" i="3"/>
  <c r="K247" i="3"/>
  <c r="K248" i="3"/>
  <c r="K249" i="3"/>
  <c r="K250" i="3"/>
  <c r="K251" i="3"/>
  <c r="K252" i="3"/>
  <c r="K253" i="3"/>
  <c r="K254" i="3"/>
  <c r="K255" i="3"/>
  <c r="K256" i="3"/>
  <c r="K257" i="3"/>
  <c r="K258" i="3"/>
  <c r="K259" i="3"/>
  <c r="K260" i="3"/>
  <c r="K261" i="3"/>
  <c r="K262" i="3"/>
  <c r="K263" i="3"/>
  <c r="K264" i="3"/>
  <c r="K265" i="3"/>
  <c r="K266" i="3"/>
  <c r="K267" i="3"/>
  <c r="K268" i="3"/>
  <c r="K269" i="3"/>
  <c r="K270" i="3"/>
  <c r="K271" i="3"/>
  <c r="K272" i="3"/>
  <c r="K273" i="3"/>
  <c r="K274" i="3"/>
  <c r="K275"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K352" i="3"/>
  <c r="K353" i="3"/>
  <c r="K354" i="3"/>
  <c r="K355" i="3"/>
  <c r="K356" i="3"/>
  <c r="K357" i="3"/>
  <c r="K358" i="3"/>
  <c r="K359" i="3"/>
  <c r="K360" i="3"/>
  <c r="K361" i="3"/>
  <c r="K362" i="3"/>
  <c r="K363" i="3"/>
  <c r="K364" i="3"/>
  <c r="K365" i="3"/>
  <c r="K366" i="3"/>
  <c r="K367" i="3"/>
  <c r="K368" i="3"/>
  <c r="K369" i="3"/>
  <c r="K370" i="3"/>
  <c r="K371" i="3"/>
  <c r="K372" i="3"/>
  <c r="K373" i="3"/>
  <c r="K374" i="3"/>
  <c r="K375" i="3"/>
  <c r="K376" i="3"/>
  <c r="K377" i="3"/>
  <c r="K378" i="3"/>
  <c r="K379" i="3"/>
  <c r="K380" i="3"/>
  <c r="K381" i="3"/>
  <c r="K382" i="3"/>
  <c r="K383" i="3"/>
  <c r="K384" i="3"/>
  <c r="K385" i="3"/>
  <c r="K386" i="3"/>
  <c r="K387" i="3"/>
  <c r="K388" i="3"/>
  <c r="K389" i="3"/>
  <c r="K390" i="3"/>
  <c r="K391" i="3"/>
  <c r="K392" i="3"/>
  <c r="K393" i="3"/>
  <c r="K394" i="3"/>
  <c r="K395" i="3"/>
  <c r="K396" i="3"/>
  <c r="K397" i="3"/>
  <c r="K398" i="3"/>
  <c r="K399" i="3"/>
  <c r="K400" i="3"/>
  <c r="K401" i="3"/>
  <c r="K402" i="3"/>
  <c r="K403" i="3"/>
  <c r="K404" i="3"/>
  <c r="K405" i="3"/>
  <c r="K406" i="3"/>
  <c r="K407" i="3"/>
  <c r="K408" i="3"/>
  <c r="K409" i="3"/>
  <c r="K410" i="3"/>
  <c r="K411" i="3"/>
  <c r="K412" i="3"/>
  <c r="K413" i="3"/>
  <c r="K414" i="3"/>
  <c r="K415" i="3"/>
  <c r="K416" i="3"/>
  <c r="K417" i="3"/>
  <c r="K418" i="3"/>
  <c r="K419" i="3"/>
  <c r="K420" i="3"/>
  <c r="K421" i="3"/>
  <c r="K422" i="3"/>
  <c r="K423" i="3"/>
  <c r="K424" i="3"/>
  <c r="K425" i="3"/>
  <c r="K426" i="3"/>
  <c r="K427" i="3"/>
  <c r="K428" i="3"/>
  <c r="K429" i="3"/>
  <c r="K430" i="3"/>
  <c r="K431" i="3"/>
  <c r="K432" i="3"/>
  <c r="K433" i="3"/>
  <c r="K434" i="3"/>
  <c r="K435" i="3"/>
  <c r="K436" i="3"/>
  <c r="K437" i="3"/>
  <c r="K438" i="3"/>
  <c r="K439" i="3"/>
  <c r="K440" i="3"/>
  <c r="K441" i="3"/>
  <c r="K442" i="3"/>
  <c r="K443" i="3"/>
  <c r="K444" i="3"/>
  <c r="K445" i="3"/>
  <c r="K446" i="3"/>
  <c r="K447" i="3"/>
  <c r="K448" i="3"/>
  <c r="K449" i="3"/>
  <c r="K450" i="3"/>
  <c r="K451" i="3"/>
  <c r="K452" i="3"/>
  <c r="K453" i="3"/>
  <c r="K454" i="3"/>
  <c r="K455" i="3"/>
  <c r="K456" i="3"/>
  <c r="K457" i="3"/>
  <c r="K458" i="3"/>
  <c r="K459" i="3"/>
  <c r="K460" i="3"/>
  <c r="K461" i="3"/>
  <c r="K462" i="3"/>
  <c r="K463" i="3"/>
  <c r="K464" i="3"/>
  <c r="K465" i="3"/>
  <c r="K466" i="3"/>
  <c r="K467" i="3"/>
  <c r="K468" i="3"/>
  <c r="K469" i="3"/>
  <c r="K470" i="3"/>
  <c r="K471" i="3"/>
  <c r="K472" i="3"/>
  <c r="K473" i="3"/>
  <c r="K474" i="3"/>
  <c r="K475" i="3"/>
  <c r="K476" i="3"/>
  <c r="K477" i="3"/>
  <c r="K478" i="3"/>
  <c r="K479" i="3"/>
  <c r="K480" i="3"/>
  <c r="K481" i="3"/>
  <c r="K482" i="3"/>
  <c r="K483" i="3"/>
  <c r="K484" i="3"/>
  <c r="K485" i="3"/>
  <c r="K486" i="3"/>
  <c r="K487" i="3"/>
  <c r="K488" i="3"/>
  <c r="K489" i="3"/>
  <c r="K490" i="3"/>
  <c r="K491" i="3"/>
  <c r="K492" i="3"/>
  <c r="K493" i="3"/>
  <c r="K494" i="3"/>
  <c r="K495" i="3"/>
  <c r="K496" i="3"/>
  <c r="K497" i="3"/>
  <c r="K498" i="3"/>
  <c r="K499" i="3"/>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4" i="3"/>
  <c r="K5" i="3"/>
  <c r="K6" i="3"/>
  <c r="K7" i="3"/>
  <c r="K3" i="3"/>
  <c r="H4" i="3"/>
  <c r="R4" i="3" s="1"/>
  <c r="S4" i="3" s="1"/>
  <c r="H5" i="3"/>
  <c r="R5" i="3" s="1"/>
  <c r="S5" i="3" s="1"/>
  <c r="H6" i="3"/>
  <c r="R6" i="3" s="1"/>
  <c r="S6" i="3" s="1"/>
  <c r="H7" i="3"/>
  <c r="R7" i="3" s="1"/>
  <c r="S7" i="3" s="1"/>
  <c r="H8" i="3"/>
  <c r="R8" i="3" s="1"/>
  <c r="S8" i="3" s="1"/>
  <c r="H9" i="3"/>
  <c r="R9" i="3" s="1"/>
  <c r="S9" i="3" s="1"/>
  <c r="H10" i="3"/>
  <c r="R10" i="3" s="1"/>
  <c r="S10" i="3" s="1"/>
  <c r="H11" i="3"/>
  <c r="R11" i="3" s="1"/>
  <c r="S11" i="3" s="1"/>
  <c r="H12" i="3"/>
  <c r="R12" i="3" s="1"/>
  <c r="S12" i="3" s="1"/>
  <c r="H13" i="3"/>
  <c r="R13" i="3" s="1"/>
  <c r="S13" i="3" s="1"/>
  <c r="H14" i="3"/>
  <c r="R14" i="3" s="1"/>
  <c r="S14" i="3" s="1"/>
  <c r="H15" i="3"/>
  <c r="R15" i="3" s="1"/>
  <c r="S15" i="3" s="1"/>
  <c r="H16" i="3"/>
  <c r="R16" i="3" s="1"/>
  <c r="S16" i="3" s="1"/>
  <c r="H17" i="3"/>
  <c r="R17" i="3" s="1"/>
  <c r="S17" i="3" s="1"/>
  <c r="H18" i="3"/>
  <c r="R18" i="3" s="1"/>
  <c r="S18" i="3" s="1"/>
  <c r="H19" i="3"/>
  <c r="R19" i="3" s="1"/>
  <c r="S19" i="3" s="1"/>
  <c r="H20" i="3"/>
  <c r="R20" i="3" s="1"/>
  <c r="S20" i="3" s="1"/>
  <c r="H21" i="3"/>
  <c r="R21" i="3" s="1"/>
  <c r="S21" i="3" s="1"/>
  <c r="H22" i="3"/>
  <c r="R22" i="3" s="1"/>
  <c r="S22" i="3" s="1"/>
  <c r="H23" i="3"/>
  <c r="R23" i="3" s="1"/>
  <c r="S23" i="3" s="1"/>
  <c r="H24" i="3"/>
  <c r="R24" i="3" s="1"/>
  <c r="S24" i="3" s="1"/>
  <c r="H25" i="3"/>
  <c r="R25" i="3" s="1"/>
  <c r="S25" i="3" s="1"/>
  <c r="H26" i="3"/>
  <c r="R26" i="3" s="1"/>
  <c r="S26" i="3" s="1"/>
  <c r="H27" i="3"/>
  <c r="R27" i="3" s="1"/>
  <c r="S27" i="3" s="1"/>
  <c r="H28" i="3"/>
  <c r="R28" i="3" s="1"/>
  <c r="S28" i="3" s="1"/>
  <c r="H29" i="3"/>
  <c r="R29" i="3" s="1"/>
  <c r="S29" i="3" s="1"/>
  <c r="H30" i="3"/>
  <c r="R30" i="3" s="1"/>
  <c r="S30" i="3" s="1"/>
  <c r="H31" i="3"/>
  <c r="R31" i="3" s="1"/>
  <c r="S31" i="3" s="1"/>
  <c r="H32" i="3"/>
  <c r="R32" i="3" s="1"/>
  <c r="S32" i="3" s="1"/>
  <c r="H33" i="3"/>
  <c r="R33" i="3" s="1"/>
  <c r="S33" i="3" s="1"/>
  <c r="H34" i="3"/>
  <c r="R34" i="3" s="1"/>
  <c r="S34" i="3" s="1"/>
  <c r="H35" i="3"/>
  <c r="R35" i="3" s="1"/>
  <c r="S35" i="3" s="1"/>
  <c r="H36" i="3"/>
  <c r="R36" i="3" s="1"/>
  <c r="S36" i="3" s="1"/>
  <c r="H37" i="3"/>
  <c r="R37" i="3" s="1"/>
  <c r="S37" i="3" s="1"/>
  <c r="H38" i="3"/>
  <c r="R38" i="3" s="1"/>
  <c r="S38" i="3" s="1"/>
  <c r="H39" i="3"/>
  <c r="R39" i="3" s="1"/>
  <c r="S39" i="3" s="1"/>
  <c r="H40" i="3"/>
  <c r="R40" i="3" s="1"/>
  <c r="S40" i="3" s="1"/>
  <c r="H41" i="3"/>
  <c r="R41" i="3" s="1"/>
  <c r="S41" i="3" s="1"/>
  <c r="H42" i="3"/>
  <c r="R42" i="3" s="1"/>
  <c r="S42" i="3" s="1"/>
  <c r="H43" i="3"/>
  <c r="R43" i="3" s="1"/>
  <c r="S43" i="3" s="1"/>
  <c r="H44" i="3"/>
  <c r="R44" i="3" s="1"/>
  <c r="S44" i="3" s="1"/>
  <c r="H45" i="3"/>
  <c r="R45" i="3" s="1"/>
  <c r="S45" i="3" s="1"/>
  <c r="H46" i="3"/>
  <c r="R46" i="3" s="1"/>
  <c r="S46" i="3" s="1"/>
  <c r="H47" i="3"/>
  <c r="R47" i="3" s="1"/>
  <c r="S47" i="3" s="1"/>
  <c r="H48" i="3"/>
  <c r="R48" i="3" s="1"/>
  <c r="S48" i="3" s="1"/>
  <c r="H49" i="3"/>
  <c r="R49" i="3" s="1"/>
  <c r="S49" i="3" s="1"/>
  <c r="H50" i="3"/>
  <c r="R50" i="3" s="1"/>
  <c r="S50" i="3" s="1"/>
  <c r="H51" i="3"/>
  <c r="R51" i="3" s="1"/>
  <c r="S51" i="3" s="1"/>
  <c r="H52" i="3"/>
  <c r="R52" i="3" s="1"/>
  <c r="S52" i="3" s="1"/>
  <c r="H53" i="3"/>
  <c r="R53" i="3" s="1"/>
  <c r="S53" i="3" s="1"/>
  <c r="H54" i="3"/>
  <c r="R54" i="3" s="1"/>
  <c r="S54" i="3" s="1"/>
  <c r="H55" i="3"/>
  <c r="R55" i="3" s="1"/>
  <c r="S55" i="3" s="1"/>
  <c r="H56" i="3"/>
  <c r="R56" i="3" s="1"/>
  <c r="S56" i="3" s="1"/>
  <c r="H57" i="3"/>
  <c r="R57" i="3" s="1"/>
  <c r="S57" i="3" s="1"/>
  <c r="H58" i="3"/>
  <c r="R58" i="3" s="1"/>
  <c r="S58" i="3" s="1"/>
  <c r="H59" i="3"/>
  <c r="R59" i="3" s="1"/>
  <c r="S59" i="3" s="1"/>
  <c r="H60" i="3"/>
  <c r="R60" i="3" s="1"/>
  <c r="S60" i="3" s="1"/>
  <c r="H61" i="3"/>
  <c r="R61" i="3" s="1"/>
  <c r="S61" i="3" s="1"/>
  <c r="H62" i="3"/>
  <c r="R62" i="3" s="1"/>
  <c r="S62" i="3" s="1"/>
  <c r="H63" i="3"/>
  <c r="R63" i="3" s="1"/>
  <c r="S63" i="3" s="1"/>
  <c r="H64" i="3"/>
  <c r="R64" i="3" s="1"/>
  <c r="S64" i="3" s="1"/>
  <c r="H65" i="3"/>
  <c r="R65" i="3" s="1"/>
  <c r="S65" i="3" s="1"/>
  <c r="H66" i="3"/>
  <c r="R66" i="3" s="1"/>
  <c r="S66" i="3" s="1"/>
  <c r="H67" i="3"/>
  <c r="R67" i="3" s="1"/>
  <c r="S67" i="3" s="1"/>
  <c r="H68" i="3"/>
  <c r="R68" i="3" s="1"/>
  <c r="S68" i="3" s="1"/>
  <c r="H69" i="3"/>
  <c r="R69" i="3" s="1"/>
  <c r="S69" i="3" s="1"/>
  <c r="H70" i="3"/>
  <c r="R70" i="3" s="1"/>
  <c r="S70" i="3" s="1"/>
  <c r="H71" i="3"/>
  <c r="R71" i="3" s="1"/>
  <c r="S71" i="3" s="1"/>
  <c r="H72" i="3"/>
  <c r="R72" i="3" s="1"/>
  <c r="S72" i="3" s="1"/>
  <c r="H73" i="3"/>
  <c r="R73" i="3" s="1"/>
  <c r="S73" i="3" s="1"/>
  <c r="H74" i="3"/>
  <c r="R74" i="3" s="1"/>
  <c r="S74" i="3" s="1"/>
  <c r="H75" i="3"/>
  <c r="R75" i="3" s="1"/>
  <c r="S75" i="3" s="1"/>
  <c r="H76" i="3"/>
  <c r="R76" i="3" s="1"/>
  <c r="S76" i="3" s="1"/>
  <c r="H77" i="3"/>
  <c r="R77" i="3" s="1"/>
  <c r="S77" i="3" s="1"/>
  <c r="H78" i="3"/>
  <c r="R78" i="3" s="1"/>
  <c r="S78" i="3" s="1"/>
  <c r="H79" i="3"/>
  <c r="R79" i="3" s="1"/>
  <c r="S79" i="3" s="1"/>
  <c r="H80" i="3"/>
  <c r="R80" i="3" s="1"/>
  <c r="S80" i="3" s="1"/>
  <c r="H81" i="3"/>
  <c r="R81" i="3" s="1"/>
  <c r="S81" i="3" s="1"/>
  <c r="H82" i="3"/>
  <c r="R82" i="3" s="1"/>
  <c r="S82" i="3" s="1"/>
  <c r="H83" i="3"/>
  <c r="R83" i="3" s="1"/>
  <c r="S83" i="3" s="1"/>
  <c r="H84" i="3"/>
  <c r="R84" i="3" s="1"/>
  <c r="S84" i="3" s="1"/>
  <c r="H85" i="3"/>
  <c r="R85" i="3" s="1"/>
  <c r="S85" i="3" s="1"/>
  <c r="H86" i="3"/>
  <c r="R86" i="3" s="1"/>
  <c r="S86" i="3" s="1"/>
  <c r="H87" i="3"/>
  <c r="R87" i="3" s="1"/>
  <c r="S87" i="3" s="1"/>
  <c r="H88" i="3"/>
  <c r="R88" i="3" s="1"/>
  <c r="S88" i="3" s="1"/>
  <c r="H89" i="3"/>
  <c r="R89" i="3" s="1"/>
  <c r="S89" i="3" s="1"/>
  <c r="H90" i="3"/>
  <c r="R90" i="3" s="1"/>
  <c r="S90" i="3" s="1"/>
  <c r="H91" i="3"/>
  <c r="R91" i="3" s="1"/>
  <c r="S91" i="3" s="1"/>
  <c r="H92" i="3"/>
  <c r="R92" i="3" s="1"/>
  <c r="S92" i="3" s="1"/>
  <c r="H93" i="3"/>
  <c r="R93" i="3" s="1"/>
  <c r="S93" i="3" s="1"/>
  <c r="H94" i="3"/>
  <c r="R94" i="3" s="1"/>
  <c r="S94" i="3" s="1"/>
  <c r="H95" i="3"/>
  <c r="R95" i="3" s="1"/>
  <c r="S95" i="3" s="1"/>
  <c r="H96" i="3"/>
  <c r="R96" i="3" s="1"/>
  <c r="S96" i="3" s="1"/>
  <c r="H97" i="3"/>
  <c r="R97" i="3" s="1"/>
  <c r="S97" i="3" s="1"/>
  <c r="H98" i="3"/>
  <c r="R98" i="3" s="1"/>
  <c r="S98" i="3" s="1"/>
  <c r="H99" i="3"/>
  <c r="R99" i="3" s="1"/>
  <c r="S99" i="3" s="1"/>
  <c r="H100" i="3"/>
  <c r="R100" i="3" s="1"/>
  <c r="S100" i="3" s="1"/>
  <c r="H101" i="3"/>
  <c r="R101" i="3" s="1"/>
  <c r="S101" i="3" s="1"/>
  <c r="H102" i="3"/>
  <c r="R102" i="3" s="1"/>
  <c r="S102" i="3" s="1"/>
  <c r="H103" i="3"/>
  <c r="R103" i="3" s="1"/>
  <c r="S103" i="3" s="1"/>
  <c r="H104" i="3"/>
  <c r="R104" i="3" s="1"/>
  <c r="S104" i="3" s="1"/>
  <c r="H105" i="3"/>
  <c r="R105" i="3" s="1"/>
  <c r="S105" i="3" s="1"/>
  <c r="H106" i="3"/>
  <c r="R106" i="3" s="1"/>
  <c r="S106" i="3" s="1"/>
  <c r="H107" i="3"/>
  <c r="R107" i="3" s="1"/>
  <c r="S107" i="3" s="1"/>
  <c r="H108" i="3"/>
  <c r="R108" i="3" s="1"/>
  <c r="S108" i="3" s="1"/>
  <c r="H109" i="3"/>
  <c r="R109" i="3" s="1"/>
  <c r="S109" i="3" s="1"/>
  <c r="H110" i="3"/>
  <c r="R110" i="3" s="1"/>
  <c r="S110" i="3" s="1"/>
  <c r="H111" i="3"/>
  <c r="R111" i="3" s="1"/>
  <c r="S111" i="3" s="1"/>
  <c r="H112" i="3"/>
  <c r="R112" i="3" s="1"/>
  <c r="S112" i="3" s="1"/>
  <c r="H113" i="3"/>
  <c r="R113" i="3" s="1"/>
  <c r="S113" i="3" s="1"/>
  <c r="H114" i="3"/>
  <c r="R114" i="3" s="1"/>
  <c r="S114" i="3" s="1"/>
  <c r="H115" i="3"/>
  <c r="R115" i="3" s="1"/>
  <c r="S115" i="3" s="1"/>
  <c r="H116" i="3"/>
  <c r="R116" i="3" s="1"/>
  <c r="S116" i="3" s="1"/>
  <c r="H117" i="3"/>
  <c r="R117" i="3" s="1"/>
  <c r="S117" i="3" s="1"/>
  <c r="H118" i="3"/>
  <c r="R118" i="3" s="1"/>
  <c r="S118" i="3" s="1"/>
  <c r="H119" i="3"/>
  <c r="R119" i="3" s="1"/>
  <c r="S119" i="3" s="1"/>
  <c r="H120" i="3"/>
  <c r="R120" i="3" s="1"/>
  <c r="S120" i="3" s="1"/>
  <c r="H121" i="3"/>
  <c r="R121" i="3" s="1"/>
  <c r="S121" i="3" s="1"/>
  <c r="H122" i="3"/>
  <c r="R122" i="3" s="1"/>
  <c r="S122" i="3" s="1"/>
  <c r="H123" i="3"/>
  <c r="R123" i="3" s="1"/>
  <c r="S123" i="3" s="1"/>
  <c r="H124" i="3"/>
  <c r="R124" i="3" s="1"/>
  <c r="S124" i="3" s="1"/>
  <c r="H125" i="3"/>
  <c r="R125" i="3" s="1"/>
  <c r="S125" i="3" s="1"/>
  <c r="H126" i="3"/>
  <c r="R126" i="3" s="1"/>
  <c r="S126" i="3" s="1"/>
  <c r="H127" i="3"/>
  <c r="R127" i="3" s="1"/>
  <c r="S127" i="3" s="1"/>
  <c r="H128" i="3"/>
  <c r="R128" i="3" s="1"/>
  <c r="S128" i="3" s="1"/>
  <c r="H129" i="3"/>
  <c r="R129" i="3" s="1"/>
  <c r="S129" i="3" s="1"/>
  <c r="H130" i="3"/>
  <c r="R130" i="3" s="1"/>
  <c r="S130" i="3" s="1"/>
  <c r="H131" i="3"/>
  <c r="R131" i="3" s="1"/>
  <c r="S131" i="3" s="1"/>
  <c r="H132" i="3"/>
  <c r="R132" i="3" s="1"/>
  <c r="S132" i="3" s="1"/>
  <c r="H133" i="3"/>
  <c r="R133" i="3" s="1"/>
  <c r="S133" i="3" s="1"/>
  <c r="H134" i="3"/>
  <c r="R134" i="3" s="1"/>
  <c r="S134" i="3" s="1"/>
  <c r="H135" i="3"/>
  <c r="R135" i="3" s="1"/>
  <c r="S135" i="3" s="1"/>
  <c r="H136" i="3"/>
  <c r="R136" i="3" s="1"/>
  <c r="S136" i="3" s="1"/>
  <c r="H137" i="3"/>
  <c r="R137" i="3" s="1"/>
  <c r="S137" i="3" s="1"/>
  <c r="H138" i="3"/>
  <c r="R138" i="3" s="1"/>
  <c r="S138" i="3" s="1"/>
  <c r="H139" i="3"/>
  <c r="R139" i="3" s="1"/>
  <c r="S139" i="3" s="1"/>
  <c r="H140" i="3"/>
  <c r="R140" i="3" s="1"/>
  <c r="S140" i="3" s="1"/>
  <c r="H141" i="3"/>
  <c r="R141" i="3" s="1"/>
  <c r="S141" i="3" s="1"/>
  <c r="H142" i="3"/>
  <c r="R142" i="3" s="1"/>
  <c r="S142" i="3" s="1"/>
  <c r="H143" i="3"/>
  <c r="R143" i="3" s="1"/>
  <c r="S143" i="3" s="1"/>
  <c r="H144" i="3"/>
  <c r="R144" i="3" s="1"/>
  <c r="S144" i="3" s="1"/>
  <c r="H145" i="3"/>
  <c r="R145" i="3" s="1"/>
  <c r="S145" i="3" s="1"/>
  <c r="H146" i="3"/>
  <c r="R146" i="3" s="1"/>
  <c r="S146" i="3" s="1"/>
  <c r="H147" i="3"/>
  <c r="R147" i="3" s="1"/>
  <c r="S147" i="3" s="1"/>
  <c r="H148" i="3"/>
  <c r="R148" i="3" s="1"/>
  <c r="S148" i="3" s="1"/>
  <c r="H149" i="3"/>
  <c r="H150" i="3"/>
  <c r="L150" i="3" s="1"/>
  <c r="H151" i="3"/>
  <c r="L151" i="3" s="1"/>
  <c r="H152" i="3"/>
  <c r="R152" i="3" s="1"/>
  <c r="S152" i="3" s="1"/>
  <c r="H153" i="3"/>
  <c r="R153" i="3" s="1"/>
  <c r="S153" i="3" s="1"/>
  <c r="H154" i="3"/>
  <c r="H155" i="3"/>
  <c r="H156" i="3"/>
  <c r="R156" i="3" s="1"/>
  <c r="S156" i="3" s="1"/>
  <c r="H157" i="3"/>
  <c r="H158" i="3"/>
  <c r="L158" i="3" s="1"/>
  <c r="H159" i="3"/>
  <c r="L159" i="3" s="1"/>
  <c r="H160" i="3"/>
  <c r="L160" i="3" s="1"/>
  <c r="H161" i="3"/>
  <c r="R161" i="3" s="1"/>
  <c r="S161" i="3" s="1"/>
  <c r="H162" i="3"/>
  <c r="H163" i="3"/>
  <c r="R163" i="3" s="1"/>
  <c r="S163" i="3" s="1"/>
  <c r="H164" i="3"/>
  <c r="H165" i="3"/>
  <c r="H166" i="3"/>
  <c r="L166" i="3" s="1"/>
  <c r="H167" i="3"/>
  <c r="L167" i="3" s="1"/>
  <c r="H168" i="3"/>
  <c r="R168" i="3" s="1"/>
  <c r="S168" i="3" s="1"/>
  <c r="H169" i="3"/>
  <c r="R169" i="3" s="1"/>
  <c r="S169" i="3" s="1"/>
  <c r="H170" i="3"/>
  <c r="H171" i="3"/>
  <c r="H172" i="3"/>
  <c r="R172" i="3" s="1"/>
  <c r="S172" i="3" s="1"/>
  <c r="H173" i="3"/>
  <c r="H174" i="3"/>
  <c r="L174" i="3" s="1"/>
  <c r="H175" i="3"/>
  <c r="L175" i="3" s="1"/>
  <c r="H176" i="3"/>
  <c r="L176" i="3" s="1"/>
  <c r="H177" i="3"/>
  <c r="R177" i="3" s="1"/>
  <c r="S177" i="3" s="1"/>
  <c r="H178" i="3"/>
  <c r="H179" i="3"/>
  <c r="H180" i="3"/>
  <c r="H181" i="3"/>
  <c r="H182" i="3"/>
  <c r="L182" i="3" s="1"/>
  <c r="H183" i="3"/>
  <c r="L183" i="3" s="1"/>
  <c r="H184" i="3"/>
  <c r="L184" i="3" s="1"/>
  <c r="H185" i="3"/>
  <c r="R185" i="3" s="1"/>
  <c r="S185" i="3" s="1"/>
  <c r="H186" i="3"/>
  <c r="H187" i="3"/>
  <c r="R187" i="3" s="1"/>
  <c r="S187" i="3" s="1"/>
  <c r="H188" i="3"/>
  <c r="R188" i="3" s="1"/>
  <c r="S188" i="3" s="1"/>
  <c r="H189" i="3"/>
  <c r="H190" i="3"/>
  <c r="L190" i="3" s="1"/>
  <c r="H191" i="3"/>
  <c r="L191" i="3" s="1"/>
  <c r="H192" i="3"/>
  <c r="L192" i="3" s="1"/>
  <c r="H193" i="3"/>
  <c r="R193" i="3" s="1"/>
  <c r="S193" i="3" s="1"/>
  <c r="H194" i="3"/>
  <c r="H195" i="3"/>
  <c r="H196" i="3"/>
  <c r="R196" i="3" s="1"/>
  <c r="S196" i="3" s="1"/>
  <c r="H197" i="3"/>
  <c r="H198" i="3"/>
  <c r="L198" i="3" s="1"/>
  <c r="H199" i="3"/>
  <c r="L199" i="3" s="1"/>
  <c r="H200" i="3"/>
  <c r="L200" i="3" s="1"/>
  <c r="H201" i="3"/>
  <c r="R201" i="3" s="1"/>
  <c r="S201" i="3" s="1"/>
  <c r="H202" i="3"/>
  <c r="H203" i="3"/>
  <c r="H204" i="3"/>
  <c r="H205" i="3"/>
  <c r="H206" i="3"/>
  <c r="L206" i="3" s="1"/>
  <c r="H207" i="3"/>
  <c r="L207" i="3" s="1"/>
  <c r="H208" i="3"/>
  <c r="L208" i="3" s="1"/>
  <c r="H209" i="3"/>
  <c r="R209" i="3" s="1"/>
  <c r="S209" i="3" s="1"/>
  <c r="H210" i="3"/>
  <c r="H211" i="3"/>
  <c r="H212" i="3"/>
  <c r="R212" i="3" s="1"/>
  <c r="S212" i="3" s="1"/>
  <c r="H213" i="3"/>
  <c r="H214" i="3"/>
  <c r="L214" i="3" s="1"/>
  <c r="H215" i="3"/>
  <c r="L215" i="3" s="1"/>
  <c r="H216" i="3"/>
  <c r="L216" i="3" s="1"/>
  <c r="H217" i="3"/>
  <c r="R217" i="3" s="1"/>
  <c r="S217" i="3" s="1"/>
  <c r="H218" i="3"/>
  <c r="H219" i="3"/>
  <c r="H220" i="3"/>
  <c r="R220" i="3" s="1"/>
  <c r="S220" i="3" s="1"/>
  <c r="H221" i="3"/>
  <c r="H222" i="3"/>
  <c r="L222" i="3" s="1"/>
  <c r="H223" i="3"/>
  <c r="L223" i="3" s="1"/>
  <c r="H224" i="3"/>
  <c r="L224" i="3" s="1"/>
  <c r="H225" i="3"/>
  <c r="R225" i="3" s="1"/>
  <c r="S225" i="3" s="1"/>
  <c r="H226" i="3"/>
  <c r="H227" i="3"/>
  <c r="R227" i="3" s="1"/>
  <c r="S227" i="3" s="1"/>
  <c r="H228" i="3"/>
  <c r="H229" i="3"/>
  <c r="H230" i="3"/>
  <c r="L230" i="3" s="1"/>
  <c r="H231" i="3"/>
  <c r="L231" i="3" s="1"/>
  <c r="H232" i="3"/>
  <c r="R232" i="3" s="1"/>
  <c r="S232" i="3" s="1"/>
  <c r="H233" i="3"/>
  <c r="R233" i="3" s="1"/>
  <c r="S233" i="3" s="1"/>
  <c r="H234" i="3"/>
  <c r="H235" i="3"/>
  <c r="H236" i="3"/>
  <c r="R236" i="3" s="1"/>
  <c r="S236" i="3" s="1"/>
  <c r="H237" i="3"/>
  <c r="H238" i="3"/>
  <c r="L238" i="3" s="1"/>
  <c r="H239" i="3"/>
  <c r="L239" i="3" s="1"/>
  <c r="H240" i="3"/>
  <c r="L240" i="3" s="1"/>
  <c r="H241" i="3"/>
  <c r="R241" i="3" s="1"/>
  <c r="S241" i="3" s="1"/>
  <c r="H242" i="3"/>
  <c r="H243" i="3"/>
  <c r="H244" i="3"/>
  <c r="H245" i="3"/>
  <c r="H246" i="3"/>
  <c r="L246" i="3" s="1"/>
  <c r="H247" i="3"/>
  <c r="L247" i="3" s="1"/>
  <c r="H248" i="3"/>
  <c r="L248" i="3" s="1"/>
  <c r="H249" i="3"/>
  <c r="R249" i="3" s="1"/>
  <c r="S249" i="3" s="1"/>
  <c r="H250" i="3"/>
  <c r="H251" i="3"/>
  <c r="H252" i="3"/>
  <c r="R252" i="3" s="1"/>
  <c r="S252" i="3" s="1"/>
  <c r="H253" i="3"/>
  <c r="H254" i="3"/>
  <c r="L254" i="3" s="1"/>
  <c r="H255" i="3"/>
  <c r="L255" i="3" s="1"/>
  <c r="H256" i="3"/>
  <c r="L256" i="3" s="1"/>
  <c r="H257" i="3"/>
  <c r="R257" i="3" s="1"/>
  <c r="S257" i="3" s="1"/>
  <c r="H258" i="3"/>
  <c r="H259" i="3"/>
  <c r="H260" i="3"/>
  <c r="R260" i="3" s="1"/>
  <c r="S260" i="3" s="1"/>
  <c r="H261" i="3"/>
  <c r="H262" i="3"/>
  <c r="L262" i="3" s="1"/>
  <c r="H263" i="3"/>
  <c r="L263" i="3" s="1"/>
  <c r="H264" i="3"/>
  <c r="L264" i="3" s="1"/>
  <c r="H265" i="3"/>
  <c r="R265" i="3" s="1"/>
  <c r="S265" i="3" s="1"/>
  <c r="H266" i="3"/>
  <c r="H267" i="3"/>
  <c r="H268" i="3"/>
  <c r="H269" i="3"/>
  <c r="H270" i="3"/>
  <c r="L270" i="3" s="1"/>
  <c r="H271" i="3"/>
  <c r="L271" i="3" s="1"/>
  <c r="H272" i="3"/>
  <c r="L272" i="3" s="1"/>
  <c r="H273" i="3"/>
  <c r="R273" i="3" s="1"/>
  <c r="S273" i="3" s="1"/>
  <c r="H274" i="3"/>
  <c r="H275" i="3"/>
  <c r="H276" i="3"/>
  <c r="R276" i="3" s="1"/>
  <c r="S276" i="3" s="1"/>
  <c r="H277" i="3"/>
  <c r="H278" i="3"/>
  <c r="L278" i="3" s="1"/>
  <c r="H279" i="3"/>
  <c r="L279" i="3" s="1"/>
  <c r="H280" i="3"/>
  <c r="L280" i="3" s="1"/>
  <c r="H281" i="3"/>
  <c r="R281" i="3" s="1"/>
  <c r="S281" i="3" s="1"/>
  <c r="H282" i="3"/>
  <c r="H283" i="3"/>
  <c r="H284" i="3"/>
  <c r="R284" i="3" s="1"/>
  <c r="S284" i="3" s="1"/>
  <c r="H285" i="3"/>
  <c r="H286" i="3"/>
  <c r="L286" i="3" s="1"/>
  <c r="H287" i="3"/>
  <c r="L287" i="3" s="1"/>
  <c r="H288" i="3"/>
  <c r="L288" i="3" s="1"/>
  <c r="H289" i="3"/>
  <c r="R289" i="3" s="1"/>
  <c r="S289" i="3" s="1"/>
  <c r="H290" i="3"/>
  <c r="H291" i="3"/>
  <c r="R291" i="3" s="1"/>
  <c r="S291" i="3" s="1"/>
  <c r="H292" i="3"/>
  <c r="H293" i="3"/>
  <c r="H294" i="3"/>
  <c r="L294" i="3" s="1"/>
  <c r="H295" i="3"/>
  <c r="L295" i="3" s="1"/>
  <c r="H296" i="3"/>
  <c r="R296" i="3" s="1"/>
  <c r="S296" i="3" s="1"/>
  <c r="H297" i="3"/>
  <c r="R297" i="3" s="1"/>
  <c r="S297" i="3" s="1"/>
  <c r="H298" i="3"/>
  <c r="H299" i="3"/>
  <c r="H300" i="3"/>
  <c r="R300" i="3" s="1"/>
  <c r="S300" i="3" s="1"/>
  <c r="H301" i="3"/>
  <c r="H302" i="3"/>
  <c r="L302" i="3" s="1"/>
  <c r="H303" i="3"/>
  <c r="L303" i="3" s="1"/>
  <c r="H304" i="3"/>
  <c r="L304" i="3" s="1"/>
  <c r="H305" i="3"/>
  <c r="R305" i="3" s="1"/>
  <c r="S305" i="3" s="1"/>
  <c r="H306" i="3"/>
  <c r="H307" i="3"/>
  <c r="H308" i="3"/>
  <c r="H309" i="3"/>
  <c r="H310" i="3"/>
  <c r="L310" i="3" s="1"/>
  <c r="H311" i="3"/>
  <c r="L311" i="3" s="1"/>
  <c r="H312" i="3"/>
  <c r="L312" i="3" s="1"/>
  <c r="H313" i="3"/>
  <c r="R313" i="3" s="1"/>
  <c r="S313" i="3" s="1"/>
  <c r="H314" i="3"/>
  <c r="H315" i="3"/>
  <c r="R315" i="3" s="1"/>
  <c r="S315" i="3" s="1"/>
  <c r="H316" i="3"/>
  <c r="R316" i="3" s="1"/>
  <c r="S316" i="3" s="1"/>
  <c r="H317" i="3"/>
  <c r="H318" i="3"/>
  <c r="L318" i="3" s="1"/>
  <c r="H319" i="3"/>
  <c r="L319" i="3" s="1"/>
  <c r="H320" i="3"/>
  <c r="L320" i="3" s="1"/>
  <c r="H321" i="3"/>
  <c r="R321" i="3" s="1"/>
  <c r="S321" i="3" s="1"/>
  <c r="H322" i="3"/>
  <c r="H323" i="3"/>
  <c r="H324" i="3"/>
  <c r="R324" i="3" s="1"/>
  <c r="S324" i="3" s="1"/>
  <c r="H325" i="3"/>
  <c r="H326" i="3"/>
  <c r="L326" i="3" s="1"/>
  <c r="H327" i="3"/>
  <c r="L327" i="3" s="1"/>
  <c r="H328" i="3"/>
  <c r="L328" i="3" s="1"/>
  <c r="H329" i="3"/>
  <c r="R329" i="3" s="1"/>
  <c r="S329" i="3" s="1"/>
  <c r="H330" i="3"/>
  <c r="H331" i="3"/>
  <c r="L331" i="3" s="1"/>
  <c r="H332" i="3"/>
  <c r="R332" i="3" s="1"/>
  <c r="S332" i="3" s="1"/>
  <c r="H333" i="3"/>
  <c r="H334" i="3"/>
  <c r="L334" i="3" s="1"/>
  <c r="H335" i="3"/>
  <c r="L335" i="3" s="1"/>
  <c r="H336" i="3"/>
  <c r="L336" i="3" s="1"/>
  <c r="H337" i="3"/>
  <c r="R337" i="3" s="1"/>
  <c r="S337" i="3" s="1"/>
  <c r="H338" i="3"/>
  <c r="H339" i="3"/>
  <c r="L339" i="3" s="1"/>
  <c r="H340" i="3"/>
  <c r="R340" i="3" s="1"/>
  <c r="S340" i="3" s="1"/>
  <c r="H341" i="3"/>
  <c r="H342" i="3"/>
  <c r="L342" i="3" s="1"/>
  <c r="H343" i="3"/>
  <c r="L343" i="3" s="1"/>
  <c r="H344" i="3"/>
  <c r="L344" i="3" s="1"/>
  <c r="H345" i="3"/>
  <c r="R345" i="3" s="1"/>
  <c r="S345" i="3" s="1"/>
  <c r="H346" i="3"/>
  <c r="H347" i="3"/>
  <c r="L347" i="3" s="1"/>
  <c r="H348" i="3"/>
  <c r="R348" i="3" s="1"/>
  <c r="S348" i="3" s="1"/>
  <c r="H349" i="3"/>
  <c r="H350" i="3"/>
  <c r="L350" i="3" s="1"/>
  <c r="H351" i="3"/>
  <c r="L351" i="3" s="1"/>
  <c r="H352" i="3"/>
  <c r="L352" i="3" s="1"/>
  <c r="H353" i="3"/>
  <c r="R353" i="3" s="1"/>
  <c r="S353" i="3" s="1"/>
  <c r="H354" i="3"/>
  <c r="H355" i="3"/>
  <c r="L355" i="3" s="1"/>
  <c r="H356" i="3"/>
  <c r="R356" i="3" s="1"/>
  <c r="S356" i="3" s="1"/>
  <c r="H357" i="3"/>
  <c r="H358" i="3"/>
  <c r="L358" i="3" s="1"/>
  <c r="H359" i="3"/>
  <c r="L359" i="3" s="1"/>
  <c r="H360" i="3"/>
  <c r="R360" i="3" s="1"/>
  <c r="S360" i="3" s="1"/>
  <c r="H361" i="3"/>
  <c r="R361" i="3" s="1"/>
  <c r="S361" i="3" s="1"/>
  <c r="H362" i="3"/>
  <c r="H363" i="3"/>
  <c r="L363" i="3" s="1"/>
  <c r="H364" i="3"/>
  <c r="R364" i="3" s="1"/>
  <c r="S364" i="3" s="1"/>
  <c r="H365" i="3"/>
  <c r="H366" i="3"/>
  <c r="L366" i="3" s="1"/>
  <c r="H367" i="3"/>
  <c r="L367" i="3" s="1"/>
  <c r="H368" i="3"/>
  <c r="L368" i="3" s="1"/>
  <c r="H369" i="3"/>
  <c r="R369" i="3" s="1"/>
  <c r="S369" i="3" s="1"/>
  <c r="H370" i="3"/>
  <c r="H371" i="3"/>
  <c r="L371" i="3" s="1"/>
  <c r="H372" i="3"/>
  <c r="R372" i="3" s="1"/>
  <c r="S372" i="3" s="1"/>
  <c r="H373" i="3"/>
  <c r="H374" i="3"/>
  <c r="L374" i="3" s="1"/>
  <c r="H375" i="3"/>
  <c r="L375" i="3" s="1"/>
  <c r="H376" i="3"/>
  <c r="L376" i="3" s="1"/>
  <c r="H377" i="3"/>
  <c r="R377" i="3" s="1"/>
  <c r="S377" i="3" s="1"/>
  <c r="H378" i="3"/>
  <c r="H379" i="3"/>
  <c r="L379" i="3" s="1"/>
  <c r="H380" i="3"/>
  <c r="R380" i="3" s="1"/>
  <c r="S380" i="3" s="1"/>
  <c r="H381" i="3"/>
  <c r="H382" i="3"/>
  <c r="L382" i="3" s="1"/>
  <c r="H383" i="3"/>
  <c r="L383" i="3" s="1"/>
  <c r="H384" i="3"/>
  <c r="L384" i="3" s="1"/>
  <c r="H385" i="3"/>
  <c r="R385" i="3" s="1"/>
  <c r="S385" i="3" s="1"/>
  <c r="H386" i="3"/>
  <c r="H387" i="3"/>
  <c r="L387" i="3" s="1"/>
  <c r="H388" i="3"/>
  <c r="R388" i="3" s="1"/>
  <c r="S388" i="3" s="1"/>
  <c r="H389" i="3"/>
  <c r="H390" i="3"/>
  <c r="L390" i="3" s="1"/>
  <c r="H391" i="3"/>
  <c r="L391" i="3" s="1"/>
  <c r="H392" i="3"/>
  <c r="L392" i="3" s="1"/>
  <c r="H393" i="3"/>
  <c r="R393" i="3" s="1"/>
  <c r="S393" i="3" s="1"/>
  <c r="H394" i="3"/>
  <c r="H395" i="3"/>
  <c r="L395" i="3" s="1"/>
  <c r="H396" i="3"/>
  <c r="R396" i="3" s="1"/>
  <c r="S396" i="3" s="1"/>
  <c r="H397" i="3"/>
  <c r="H398" i="3"/>
  <c r="L398" i="3" s="1"/>
  <c r="H399" i="3"/>
  <c r="L399" i="3" s="1"/>
  <c r="H400" i="3"/>
  <c r="L400" i="3" s="1"/>
  <c r="H401" i="3"/>
  <c r="R401" i="3" s="1"/>
  <c r="S401" i="3" s="1"/>
  <c r="H402" i="3"/>
  <c r="H403" i="3"/>
  <c r="L403" i="3" s="1"/>
  <c r="H404" i="3"/>
  <c r="R404" i="3" s="1"/>
  <c r="S404" i="3" s="1"/>
  <c r="H405" i="3"/>
  <c r="H406" i="3"/>
  <c r="L406" i="3" s="1"/>
  <c r="H407" i="3"/>
  <c r="L407" i="3" s="1"/>
  <c r="H408" i="3"/>
  <c r="L408" i="3" s="1"/>
  <c r="H409" i="3"/>
  <c r="R409" i="3" s="1"/>
  <c r="S409" i="3" s="1"/>
  <c r="H410" i="3"/>
  <c r="H411" i="3"/>
  <c r="L411" i="3" s="1"/>
  <c r="H412" i="3"/>
  <c r="R412" i="3" s="1"/>
  <c r="S412" i="3" s="1"/>
  <c r="H413" i="3"/>
  <c r="H414" i="3"/>
  <c r="L414" i="3" s="1"/>
  <c r="H415" i="3"/>
  <c r="L415" i="3" s="1"/>
  <c r="H416" i="3"/>
  <c r="L416" i="3" s="1"/>
  <c r="H417" i="3"/>
  <c r="R417" i="3" s="1"/>
  <c r="S417" i="3" s="1"/>
  <c r="H418" i="3"/>
  <c r="H419" i="3"/>
  <c r="L419" i="3" s="1"/>
  <c r="H420" i="3"/>
  <c r="R420" i="3" s="1"/>
  <c r="S420" i="3" s="1"/>
  <c r="H421" i="3"/>
  <c r="H422" i="3"/>
  <c r="L422" i="3" s="1"/>
  <c r="H423" i="3"/>
  <c r="L423" i="3" s="1"/>
  <c r="H424" i="3"/>
  <c r="R424" i="3" s="1"/>
  <c r="S424" i="3" s="1"/>
  <c r="H425" i="3"/>
  <c r="R425" i="3" s="1"/>
  <c r="S425" i="3" s="1"/>
  <c r="H426" i="3"/>
  <c r="H427" i="3"/>
  <c r="L427" i="3" s="1"/>
  <c r="H428" i="3"/>
  <c r="R428" i="3" s="1"/>
  <c r="S428" i="3" s="1"/>
  <c r="H429" i="3"/>
  <c r="H430" i="3"/>
  <c r="L430" i="3" s="1"/>
  <c r="H431" i="3"/>
  <c r="L431" i="3" s="1"/>
  <c r="H432" i="3"/>
  <c r="L432" i="3" s="1"/>
  <c r="H433" i="3"/>
  <c r="R433" i="3" s="1"/>
  <c r="S433" i="3" s="1"/>
  <c r="H434" i="3"/>
  <c r="H435" i="3"/>
  <c r="L435" i="3" s="1"/>
  <c r="H436" i="3"/>
  <c r="R436" i="3" s="1"/>
  <c r="S436" i="3" s="1"/>
  <c r="H437" i="3"/>
  <c r="H438" i="3"/>
  <c r="L438" i="3" s="1"/>
  <c r="H439" i="3"/>
  <c r="L439" i="3" s="1"/>
  <c r="H440" i="3"/>
  <c r="L440" i="3" s="1"/>
  <c r="H441" i="3"/>
  <c r="R441" i="3" s="1"/>
  <c r="S441" i="3" s="1"/>
  <c r="H442" i="3"/>
  <c r="H443" i="3"/>
  <c r="L443" i="3" s="1"/>
  <c r="H444" i="3"/>
  <c r="R444" i="3" s="1"/>
  <c r="S444" i="3" s="1"/>
  <c r="H445" i="3"/>
  <c r="H446" i="3"/>
  <c r="L446" i="3" s="1"/>
  <c r="H447" i="3"/>
  <c r="L447" i="3" s="1"/>
  <c r="H448" i="3"/>
  <c r="L448" i="3" s="1"/>
  <c r="H449" i="3"/>
  <c r="R449" i="3" s="1"/>
  <c r="S449" i="3" s="1"/>
  <c r="H450" i="3"/>
  <c r="H451" i="3"/>
  <c r="L451" i="3" s="1"/>
  <c r="H452" i="3"/>
  <c r="R452" i="3" s="1"/>
  <c r="S452" i="3" s="1"/>
  <c r="H453" i="3"/>
  <c r="H454" i="3"/>
  <c r="L454" i="3" s="1"/>
  <c r="H455" i="3"/>
  <c r="L455" i="3" s="1"/>
  <c r="H456" i="3"/>
  <c r="L456" i="3" s="1"/>
  <c r="H457" i="3"/>
  <c r="R457" i="3" s="1"/>
  <c r="S457" i="3" s="1"/>
  <c r="H458" i="3"/>
  <c r="H459" i="3"/>
  <c r="L459" i="3" s="1"/>
  <c r="H460" i="3"/>
  <c r="R460" i="3" s="1"/>
  <c r="S460" i="3" s="1"/>
  <c r="H461" i="3"/>
  <c r="H462" i="3"/>
  <c r="L462" i="3" s="1"/>
  <c r="H463" i="3"/>
  <c r="L463" i="3" s="1"/>
  <c r="H464" i="3"/>
  <c r="L464" i="3" s="1"/>
  <c r="H465" i="3"/>
  <c r="R465" i="3" s="1"/>
  <c r="S465" i="3" s="1"/>
  <c r="H466" i="3"/>
  <c r="H467" i="3"/>
  <c r="L467" i="3" s="1"/>
  <c r="H468" i="3"/>
  <c r="R468" i="3" s="1"/>
  <c r="S468" i="3" s="1"/>
  <c r="H469" i="3"/>
  <c r="H470" i="3"/>
  <c r="L470" i="3" s="1"/>
  <c r="H471" i="3"/>
  <c r="L471" i="3" s="1"/>
  <c r="H472" i="3"/>
  <c r="L472" i="3" s="1"/>
  <c r="H473" i="3"/>
  <c r="R473" i="3" s="1"/>
  <c r="S473" i="3" s="1"/>
  <c r="H474" i="3"/>
  <c r="H475" i="3"/>
  <c r="L475" i="3" s="1"/>
  <c r="H476" i="3"/>
  <c r="R476" i="3" s="1"/>
  <c r="S476" i="3" s="1"/>
  <c r="H477" i="3"/>
  <c r="H478" i="3"/>
  <c r="L478" i="3" s="1"/>
  <c r="H479" i="3"/>
  <c r="L479" i="3" s="1"/>
  <c r="H480" i="3"/>
  <c r="L480" i="3" s="1"/>
  <c r="H481" i="3"/>
  <c r="R481" i="3" s="1"/>
  <c r="S481" i="3" s="1"/>
  <c r="H482" i="3"/>
  <c r="H483" i="3"/>
  <c r="L483" i="3" s="1"/>
  <c r="H484" i="3"/>
  <c r="R484" i="3" s="1"/>
  <c r="S484" i="3" s="1"/>
  <c r="H485" i="3"/>
  <c r="H486" i="3"/>
  <c r="L486" i="3" s="1"/>
  <c r="H487" i="3"/>
  <c r="L487" i="3" s="1"/>
  <c r="H488" i="3"/>
  <c r="R488" i="3" s="1"/>
  <c r="S488" i="3" s="1"/>
  <c r="H489" i="3"/>
  <c r="R489" i="3" s="1"/>
  <c r="S489" i="3" s="1"/>
  <c r="H490" i="3"/>
  <c r="H491" i="3"/>
  <c r="R491" i="3" s="1"/>
  <c r="S491" i="3" s="1"/>
  <c r="H492" i="3"/>
  <c r="H493" i="3"/>
  <c r="L493" i="3" s="1"/>
  <c r="H494" i="3"/>
  <c r="L494" i="3" s="1"/>
  <c r="H495" i="3"/>
  <c r="L495" i="3" s="1"/>
  <c r="H496" i="3"/>
  <c r="R496" i="3" s="1"/>
  <c r="S496" i="3" s="1"/>
  <c r="H497" i="3"/>
  <c r="H498" i="3"/>
  <c r="L498" i="3" s="1"/>
  <c r="H499" i="3"/>
  <c r="R499" i="3" s="1"/>
  <c r="S499" i="3" s="1"/>
  <c r="H500" i="3"/>
  <c r="H501" i="3"/>
  <c r="L501" i="3" s="1"/>
  <c r="H502" i="3"/>
  <c r="L502" i="3" s="1"/>
  <c r="H503" i="3"/>
  <c r="L503" i="3" s="1"/>
  <c r="H504" i="3"/>
  <c r="R504" i="3" s="1"/>
  <c r="S504" i="3" s="1"/>
  <c r="H505" i="3"/>
  <c r="H506" i="3"/>
  <c r="L506" i="3" s="1"/>
  <c r="H507" i="3"/>
  <c r="R507" i="3" s="1"/>
  <c r="S507" i="3" s="1"/>
  <c r="H508" i="3"/>
  <c r="H509" i="3"/>
  <c r="L509" i="3" s="1"/>
  <c r="H510" i="3"/>
  <c r="L510" i="3" s="1"/>
  <c r="H511" i="3"/>
  <c r="L511" i="3" s="1"/>
  <c r="H512" i="3"/>
  <c r="R512" i="3" s="1"/>
  <c r="S512" i="3" s="1"/>
  <c r="H513" i="3"/>
  <c r="H514" i="3"/>
  <c r="L514" i="3" s="1"/>
  <c r="H515" i="3"/>
  <c r="R515" i="3" s="1"/>
  <c r="S515" i="3" s="1"/>
  <c r="H516" i="3"/>
  <c r="H517" i="3"/>
  <c r="L517" i="3" s="1"/>
  <c r="H518" i="3"/>
  <c r="L518" i="3" s="1"/>
  <c r="H519" i="3"/>
  <c r="L519" i="3" s="1"/>
  <c r="H520" i="3"/>
  <c r="R520" i="3" s="1"/>
  <c r="S520" i="3" s="1"/>
  <c r="H521" i="3"/>
  <c r="H522" i="3"/>
  <c r="L522" i="3" s="1"/>
  <c r="H523" i="3"/>
  <c r="R523" i="3" s="1"/>
  <c r="S523" i="3" s="1"/>
  <c r="H524" i="3"/>
  <c r="H525" i="3"/>
  <c r="L525" i="3" s="1"/>
  <c r="H526" i="3"/>
  <c r="L526" i="3" s="1"/>
  <c r="H527" i="3"/>
  <c r="L527" i="3" s="1"/>
  <c r="H528" i="3"/>
  <c r="R528" i="3" s="1"/>
  <c r="S528" i="3" s="1"/>
  <c r="H529" i="3"/>
  <c r="H530" i="3"/>
  <c r="L530" i="3" s="1"/>
  <c r="H531" i="3"/>
  <c r="R531" i="3" s="1"/>
  <c r="S531" i="3" s="1"/>
  <c r="H532" i="3"/>
  <c r="H533" i="3"/>
  <c r="L533" i="3" s="1"/>
  <c r="H534" i="3"/>
  <c r="L534" i="3" s="1"/>
  <c r="H3" i="3"/>
  <c r="L3" i="3" s="1"/>
  <c r="M521" i="3" l="1"/>
  <c r="M513" i="3"/>
  <c r="M505" i="3"/>
  <c r="M497" i="3"/>
  <c r="M490" i="3"/>
  <c r="M482" i="3"/>
  <c r="M474" i="3"/>
  <c r="M466" i="3"/>
  <c r="M532" i="3"/>
  <c r="M524" i="3"/>
  <c r="M516" i="3"/>
  <c r="M508" i="3"/>
  <c r="M500" i="3"/>
  <c r="M492" i="3"/>
  <c r="M485" i="3"/>
  <c r="M477" i="3"/>
  <c r="M469" i="3"/>
  <c r="M461" i="3"/>
  <c r="M453" i="3"/>
  <c r="M445" i="3"/>
  <c r="M437" i="3"/>
  <c r="M429" i="3"/>
  <c r="M421" i="3"/>
  <c r="M413" i="3"/>
  <c r="M405" i="3"/>
  <c r="M397" i="3"/>
  <c r="M389" i="3"/>
  <c r="M381" i="3"/>
  <c r="M373" i="3"/>
  <c r="M365" i="3"/>
  <c r="M357" i="3"/>
  <c r="M349" i="3"/>
  <c r="M341" i="3"/>
  <c r="M333" i="3"/>
  <c r="M325" i="3"/>
  <c r="M317" i="3"/>
  <c r="M309" i="3"/>
  <c r="M301" i="3"/>
  <c r="M293" i="3"/>
  <c r="M285" i="3"/>
  <c r="M277" i="3"/>
  <c r="M269" i="3"/>
  <c r="M261" i="3"/>
  <c r="M253" i="3"/>
  <c r="M245" i="3"/>
  <c r="M237" i="3"/>
  <c r="M229" i="3"/>
  <c r="M221" i="3"/>
  <c r="M213" i="3"/>
  <c r="M205" i="3"/>
  <c r="M197" i="3"/>
  <c r="M189" i="3"/>
  <c r="M181" i="3"/>
  <c r="M173" i="3"/>
  <c r="M165" i="3"/>
  <c r="M157" i="3"/>
  <c r="M149" i="3"/>
  <c r="L187" i="3"/>
  <c r="M529" i="3"/>
  <c r="C4" i="7"/>
  <c r="R159" i="3"/>
  <c r="S159" i="3" s="1"/>
  <c r="R533" i="3"/>
  <c r="S533" i="3" s="1"/>
  <c r="R492" i="3"/>
  <c r="S492" i="3" s="1"/>
  <c r="R470" i="3"/>
  <c r="S470" i="3" s="1"/>
  <c r="R421" i="3"/>
  <c r="S421" i="3" s="1"/>
  <c r="R389" i="3"/>
  <c r="S389" i="3" s="1"/>
  <c r="R357" i="3"/>
  <c r="S357" i="3" s="1"/>
  <c r="R325" i="3"/>
  <c r="S325" i="3" s="1"/>
  <c r="R213" i="3"/>
  <c r="S213" i="3" s="1"/>
  <c r="R532" i="3"/>
  <c r="S532" i="3" s="1"/>
  <c r="R509" i="3"/>
  <c r="S509" i="3" s="1"/>
  <c r="R469" i="3"/>
  <c r="S469" i="3" s="1"/>
  <c r="R446" i="3"/>
  <c r="S446" i="3" s="1"/>
  <c r="R263" i="3"/>
  <c r="S263" i="3" s="1"/>
  <c r="R149" i="3"/>
  <c r="S149" i="3" s="1"/>
  <c r="R508" i="3"/>
  <c r="S508" i="3" s="1"/>
  <c r="R486" i="3"/>
  <c r="S486" i="3" s="1"/>
  <c r="R445" i="3"/>
  <c r="S445" i="3" s="1"/>
  <c r="R413" i="3"/>
  <c r="S413" i="3" s="1"/>
  <c r="R381" i="3"/>
  <c r="S381" i="3" s="1"/>
  <c r="R349" i="3"/>
  <c r="S349" i="3" s="1"/>
  <c r="R262" i="3"/>
  <c r="S262" i="3" s="1"/>
  <c r="R199" i="3"/>
  <c r="S199" i="3" s="1"/>
  <c r="R525" i="3"/>
  <c r="S525" i="3" s="1"/>
  <c r="R485" i="3"/>
  <c r="S485" i="3" s="1"/>
  <c r="R462" i="3"/>
  <c r="S462" i="3" s="1"/>
  <c r="R302" i="3"/>
  <c r="S302" i="3" s="1"/>
  <c r="R198" i="3"/>
  <c r="S198" i="3" s="1"/>
  <c r="R524" i="3"/>
  <c r="S524" i="3" s="1"/>
  <c r="R501" i="3"/>
  <c r="S501" i="3" s="1"/>
  <c r="R461" i="3"/>
  <c r="S461" i="3" s="1"/>
  <c r="R437" i="3"/>
  <c r="S437" i="3" s="1"/>
  <c r="R405" i="3"/>
  <c r="S405" i="3" s="1"/>
  <c r="R373" i="3"/>
  <c r="S373" i="3" s="1"/>
  <c r="R341" i="3"/>
  <c r="S341" i="3" s="1"/>
  <c r="R301" i="3"/>
  <c r="S301" i="3" s="1"/>
  <c r="R238" i="3"/>
  <c r="S238" i="3" s="1"/>
  <c r="L315" i="3"/>
  <c r="R500" i="3"/>
  <c r="S500" i="3" s="1"/>
  <c r="R478" i="3"/>
  <c r="S478" i="3" s="1"/>
  <c r="R288" i="3"/>
  <c r="S288" i="3" s="1"/>
  <c r="R237" i="3"/>
  <c r="S237" i="3" s="1"/>
  <c r="R174" i="3"/>
  <c r="S174" i="3" s="1"/>
  <c r="L291" i="3"/>
  <c r="R517" i="3"/>
  <c r="S517" i="3" s="1"/>
  <c r="R477" i="3"/>
  <c r="S477" i="3" s="1"/>
  <c r="R454" i="3"/>
  <c r="S454" i="3" s="1"/>
  <c r="R429" i="3"/>
  <c r="S429" i="3" s="1"/>
  <c r="R397" i="3"/>
  <c r="S397" i="3" s="1"/>
  <c r="R365" i="3"/>
  <c r="S365" i="3" s="1"/>
  <c r="R333" i="3"/>
  <c r="S333" i="3" s="1"/>
  <c r="R287" i="3"/>
  <c r="S287" i="3" s="1"/>
  <c r="R224" i="3"/>
  <c r="S224" i="3" s="1"/>
  <c r="R173" i="3"/>
  <c r="S173" i="3" s="1"/>
  <c r="M458" i="3"/>
  <c r="M450" i="3"/>
  <c r="M442" i="3"/>
  <c r="M434" i="3"/>
  <c r="M426" i="3"/>
  <c r="M418" i="3"/>
  <c r="M410" i="3"/>
  <c r="M402" i="3"/>
  <c r="M394" i="3"/>
  <c r="M386" i="3"/>
  <c r="M378" i="3"/>
  <c r="M370" i="3"/>
  <c r="M362" i="3"/>
  <c r="M354" i="3"/>
  <c r="M346" i="3"/>
  <c r="M338" i="3"/>
  <c r="M330" i="3"/>
  <c r="M322" i="3"/>
  <c r="L227" i="3"/>
  <c r="R516" i="3"/>
  <c r="S516" i="3" s="1"/>
  <c r="R493" i="3"/>
  <c r="S493" i="3" s="1"/>
  <c r="R453" i="3"/>
  <c r="S453" i="3" s="1"/>
  <c r="R277" i="3"/>
  <c r="S277" i="3" s="1"/>
  <c r="R223" i="3"/>
  <c r="S223" i="3" s="1"/>
  <c r="R160" i="3"/>
  <c r="S160" i="3" s="1"/>
  <c r="R312" i="3"/>
  <c r="S312" i="3" s="1"/>
  <c r="R530" i="3"/>
  <c r="S530" i="3" s="1"/>
  <c r="R522" i="3"/>
  <c r="S522" i="3" s="1"/>
  <c r="R514" i="3"/>
  <c r="S514" i="3" s="1"/>
  <c r="R506" i="3"/>
  <c r="S506" i="3" s="1"/>
  <c r="R498" i="3"/>
  <c r="S498" i="3" s="1"/>
  <c r="R483" i="3"/>
  <c r="S483" i="3" s="1"/>
  <c r="R475" i="3"/>
  <c r="S475" i="3" s="1"/>
  <c r="R467" i="3"/>
  <c r="S467" i="3" s="1"/>
  <c r="R459" i="3"/>
  <c r="S459" i="3" s="1"/>
  <c r="R451" i="3"/>
  <c r="S451" i="3" s="1"/>
  <c r="R443" i="3"/>
  <c r="S443" i="3" s="1"/>
  <c r="R435" i="3"/>
  <c r="S435" i="3" s="1"/>
  <c r="R427" i="3"/>
  <c r="S427" i="3" s="1"/>
  <c r="R419" i="3"/>
  <c r="S419" i="3" s="1"/>
  <c r="R411" i="3"/>
  <c r="S411" i="3" s="1"/>
  <c r="R403" i="3"/>
  <c r="S403" i="3" s="1"/>
  <c r="R395" i="3"/>
  <c r="S395" i="3" s="1"/>
  <c r="R387" i="3"/>
  <c r="S387" i="3" s="1"/>
  <c r="R379" i="3"/>
  <c r="S379" i="3" s="1"/>
  <c r="R371" i="3"/>
  <c r="S371" i="3" s="1"/>
  <c r="R363" i="3"/>
  <c r="S363" i="3" s="1"/>
  <c r="R355" i="3"/>
  <c r="S355" i="3" s="1"/>
  <c r="R347" i="3"/>
  <c r="S347" i="3" s="1"/>
  <c r="R339" i="3"/>
  <c r="S339" i="3" s="1"/>
  <c r="R331" i="3"/>
  <c r="S331" i="3" s="1"/>
  <c r="R322" i="3"/>
  <c r="S322" i="3" s="1"/>
  <c r="R311" i="3"/>
  <c r="S311" i="3" s="1"/>
  <c r="R286" i="3"/>
  <c r="S286" i="3" s="1"/>
  <c r="R272" i="3"/>
  <c r="S272" i="3" s="1"/>
  <c r="R261" i="3"/>
  <c r="S261" i="3" s="1"/>
  <c r="R247" i="3"/>
  <c r="S247" i="3" s="1"/>
  <c r="R222" i="3"/>
  <c r="S222" i="3" s="1"/>
  <c r="R208" i="3"/>
  <c r="S208" i="3" s="1"/>
  <c r="R197" i="3"/>
  <c r="S197" i="3" s="1"/>
  <c r="R183" i="3"/>
  <c r="S183" i="3" s="1"/>
  <c r="R158" i="3"/>
  <c r="S158" i="3" s="1"/>
  <c r="R248" i="3"/>
  <c r="S248" i="3" s="1"/>
  <c r="R184" i="3"/>
  <c r="S184" i="3" s="1"/>
  <c r="L163" i="3"/>
  <c r="R529" i="3"/>
  <c r="S529" i="3" s="1"/>
  <c r="R521" i="3"/>
  <c r="S521" i="3" s="1"/>
  <c r="R513" i="3"/>
  <c r="S513" i="3" s="1"/>
  <c r="R505" i="3"/>
  <c r="S505" i="3" s="1"/>
  <c r="R497" i="3"/>
  <c r="S497" i="3" s="1"/>
  <c r="R490" i="3"/>
  <c r="S490" i="3" s="1"/>
  <c r="R482" i="3"/>
  <c r="S482" i="3" s="1"/>
  <c r="R474" i="3"/>
  <c r="S474" i="3" s="1"/>
  <c r="R466" i="3"/>
  <c r="S466" i="3" s="1"/>
  <c r="R458" i="3"/>
  <c r="S458" i="3" s="1"/>
  <c r="R450" i="3"/>
  <c r="S450" i="3" s="1"/>
  <c r="R442" i="3"/>
  <c r="S442" i="3" s="1"/>
  <c r="R434" i="3"/>
  <c r="S434" i="3" s="1"/>
  <c r="R426" i="3"/>
  <c r="S426" i="3" s="1"/>
  <c r="R418" i="3"/>
  <c r="S418" i="3" s="1"/>
  <c r="R410" i="3"/>
  <c r="S410" i="3" s="1"/>
  <c r="R402" i="3"/>
  <c r="S402" i="3" s="1"/>
  <c r="R394" i="3"/>
  <c r="S394" i="3" s="1"/>
  <c r="R386" i="3"/>
  <c r="S386" i="3" s="1"/>
  <c r="R378" i="3"/>
  <c r="S378" i="3" s="1"/>
  <c r="R370" i="3"/>
  <c r="S370" i="3" s="1"/>
  <c r="R362" i="3"/>
  <c r="S362" i="3" s="1"/>
  <c r="R354" i="3"/>
  <c r="S354" i="3" s="1"/>
  <c r="R346" i="3"/>
  <c r="S346" i="3" s="1"/>
  <c r="R338" i="3"/>
  <c r="S338" i="3" s="1"/>
  <c r="R330" i="3"/>
  <c r="S330" i="3" s="1"/>
  <c r="R310" i="3"/>
  <c r="S310" i="3" s="1"/>
  <c r="R285" i="3"/>
  <c r="S285" i="3" s="1"/>
  <c r="R271" i="3"/>
  <c r="S271" i="3" s="1"/>
  <c r="R246" i="3"/>
  <c r="S246" i="3" s="1"/>
  <c r="R221" i="3"/>
  <c r="S221" i="3" s="1"/>
  <c r="R207" i="3"/>
  <c r="S207" i="3" s="1"/>
  <c r="R182" i="3"/>
  <c r="S182" i="3" s="1"/>
  <c r="R157" i="3"/>
  <c r="S157" i="3" s="1"/>
  <c r="R320" i="3"/>
  <c r="S320" i="3" s="1"/>
  <c r="R309" i="3"/>
  <c r="S309" i="3" s="1"/>
  <c r="R295" i="3"/>
  <c r="S295" i="3" s="1"/>
  <c r="R270" i="3"/>
  <c r="S270" i="3" s="1"/>
  <c r="R256" i="3"/>
  <c r="S256" i="3" s="1"/>
  <c r="R245" i="3"/>
  <c r="S245" i="3" s="1"/>
  <c r="R231" i="3"/>
  <c r="S231" i="3" s="1"/>
  <c r="R206" i="3"/>
  <c r="S206" i="3" s="1"/>
  <c r="R192" i="3"/>
  <c r="S192" i="3" s="1"/>
  <c r="R181" i="3"/>
  <c r="S181" i="3" s="1"/>
  <c r="R167" i="3"/>
  <c r="S167" i="3" s="1"/>
  <c r="M523" i="3"/>
  <c r="M507" i="3"/>
  <c r="M491" i="3"/>
  <c r="M484" i="3"/>
  <c r="M476" i="3"/>
  <c r="M468" i="3"/>
  <c r="M460" i="3"/>
  <c r="M452" i="3"/>
  <c r="M444" i="3"/>
  <c r="M436" i="3"/>
  <c r="M428" i="3"/>
  <c r="M420" i="3"/>
  <c r="M412" i="3"/>
  <c r="M404" i="3"/>
  <c r="M396" i="3"/>
  <c r="M388" i="3"/>
  <c r="M380" i="3"/>
  <c r="M372" i="3"/>
  <c r="M364" i="3"/>
  <c r="M356" i="3"/>
  <c r="M348" i="3"/>
  <c r="M340" i="3"/>
  <c r="M332" i="3"/>
  <c r="M324" i="3"/>
  <c r="M316" i="3"/>
  <c r="M308" i="3"/>
  <c r="M300" i="3"/>
  <c r="M292" i="3"/>
  <c r="M284" i="3"/>
  <c r="M276" i="3"/>
  <c r="M268" i="3"/>
  <c r="M260" i="3"/>
  <c r="M252" i="3"/>
  <c r="M244" i="3"/>
  <c r="M236" i="3"/>
  <c r="M228" i="3"/>
  <c r="M220" i="3"/>
  <c r="M212" i="3"/>
  <c r="M204" i="3"/>
  <c r="M196" i="3"/>
  <c r="M188" i="3"/>
  <c r="M180" i="3"/>
  <c r="M172" i="3"/>
  <c r="M164" i="3"/>
  <c r="M156" i="3"/>
  <c r="M148" i="3"/>
  <c r="R3" i="3"/>
  <c r="R527" i="3"/>
  <c r="S527" i="3" s="1"/>
  <c r="R519" i="3"/>
  <c r="S519" i="3" s="1"/>
  <c r="R511" i="3"/>
  <c r="S511" i="3" s="1"/>
  <c r="R503" i="3"/>
  <c r="S503" i="3" s="1"/>
  <c r="R495" i="3"/>
  <c r="S495" i="3" s="1"/>
  <c r="R480" i="3"/>
  <c r="S480" i="3" s="1"/>
  <c r="R472" i="3"/>
  <c r="S472" i="3" s="1"/>
  <c r="R464" i="3"/>
  <c r="S464" i="3" s="1"/>
  <c r="R456" i="3"/>
  <c r="S456" i="3" s="1"/>
  <c r="R448" i="3"/>
  <c r="S448" i="3" s="1"/>
  <c r="R440" i="3"/>
  <c r="S440" i="3" s="1"/>
  <c r="R432" i="3"/>
  <c r="S432" i="3" s="1"/>
  <c r="R416" i="3"/>
  <c r="S416" i="3" s="1"/>
  <c r="R408" i="3"/>
  <c r="S408" i="3" s="1"/>
  <c r="R400" i="3"/>
  <c r="S400" i="3" s="1"/>
  <c r="R392" i="3"/>
  <c r="S392" i="3" s="1"/>
  <c r="R384" i="3"/>
  <c r="S384" i="3" s="1"/>
  <c r="R376" i="3"/>
  <c r="S376" i="3" s="1"/>
  <c r="R368" i="3"/>
  <c r="S368" i="3" s="1"/>
  <c r="R352" i="3"/>
  <c r="S352" i="3" s="1"/>
  <c r="R344" i="3"/>
  <c r="S344" i="3" s="1"/>
  <c r="R336" i="3"/>
  <c r="S336" i="3" s="1"/>
  <c r="R328" i="3"/>
  <c r="S328" i="3" s="1"/>
  <c r="R319" i="3"/>
  <c r="S319" i="3" s="1"/>
  <c r="R308" i="3"/>
  <c r="S308" i="3" s="1"/>
  <c r="R294" i="3"/>
  <c r="S294" i="3" s="1"/>
  <c r="R280" i="3"/>
  <c r="S280" i="3" s="1"/>
  <c r="R269" i="3"/>
  <c r="S269" i="3" s="1"/>
  <c r="R255" i="3"/>
  <c r="S255" i="3" s="1"/>
  <c r="R244" i="3"/>
  <c r="S244" i="3" s="1"/>
  <c r="R230" i="3"/>
  <c r="S230" i="3" s="1"/>
  <c r="R216" i="3"/>
  <c r="S216" i="3" s="1"/>
  <c r="R205" i="3"/>
  <c r="S205" i="3" s="1"/>
  <c r="R191" i="3"/>
  <c r="S191" i="3" s="1"/>
  <c r="R180" i="3"/>
  <c r="S180" i="3" s="1"/>
  <c r="R166" i="3"/>
  <c r="S166" i="3" s="1"/>
  <c r="M531" i="3"/>
  <c r="M515" i="3"/>
  <c r="M499" i="3"/>
  <c r="L323" i="3"/>
  <c r="R323" i="3"/>
  <c r="S323" i="3" s="1"/>
  <c r="L307" i="3"/>
  <c r="R307" i="3"/>
  <c r="S307" i="3" s="1"/>
  <c r="L299" i="3"/>
  <c r="R299" i="3"/>
  <c r="S299" i="3" s="1"/>
  <c r="L283" i="3"/>
  <c r="R283" i="3"/>
  <c r="S283" i="3" s="1"/>
  <c r="L275" i="3"/>
  <c r="R275" i="3"/>
  <c r="S275" i="3" s="1"/>
  <c r="L267" i="3"/>
  <c r="R267" i="3"/>
  <c r="S267" i="3" s="1"/>
  <c r="L259" i="3"/>
  <c r="R259" i="3"/>
  <c r="S259" i="3" s="1"/>
  <c r="L251" i="3"/>
  <c r="R251" i="3"/>
  <c r="S251" i="3" s="1"/>
  <c r="L243" i="3"/>
  <c r="R243" i="3"/>
  <c r="S243" i="3" s="1"/>
  <c r="L235" i="3"/>
  <c r="R235" i="3"/>
  <c r="S235" i="3" s="1"/>
  <c r="L219" i="3"/>
  <c r="R219" i="3"/>
  <c r="S219" i="3" s="1"/>
  <c r="L211" i="3"/>
  <c r="R211" i="3"/>
  <c r="S211" i="3" s="1"/>
  <c r="L203" i="3"/>
  <c r="R203" i="3"/>
  <c r="S203" i="3" s="1"/>
  <c r="L195" i="3"/>
  <c r="R195" i="3"/>
  <c r="S195" i="3" s="1"/>
  <c r="L179" i="3"/>
  <c r="R179" i="3"/>
  <c r="S179" i="3" s="1"/>
  <c r="L171" i="3"/>
  <c r="R171" i="3"/>
  <c r="S171" i="3" s="1"/>
  <c r="L155" i="3"/>
  <c r="R155" i="3"/>
  <c r="S155" i="3" s="1"/>
  <c r="R534" i="3"/>
  <c r="S534" i="3" s="1"/>
  <c r="R526" i="3"/>
  <c r="S526" i="3" s="1"/>
  <c r="R518" i="3"/>
  <c r="S518" i="3" s="1"/>
  <c r="R510" i="3"/>
  <c r="S510" i="3" s="1"/>
  <c r="R502" i="3"/>
  <c r="S502" i="3" s="1"/>
  <c r="R494" i="3"/>
  <c r="S494" i="3" s="1"/>
  <c r="R487" i="3"/>
  <c r="S487" i="3" s="1"/>
  <c r="R479" i="3"/>
  <c r="S479" i="3" s="1"/>
  <c r="R471" i="3"/>
  <c r="S471" i="3" s="1"/>
  <c r="R463" i="3"/>
  <c r="S463" i="3" s="1"/>
  <c r="R455" i="3"/>
  <c r="S455" i="3" s="1"/>
  <c r="R447" i="3"/>
  <c r="S447" i="3" s="1"/>
  <c r="R439" i="3"/>
  <c r="S439" i="3" s="1"/>
  <c r="R431" i="3"/>
  <c r="S431" i="3" s="1"/>
  <c r="R423" i="3"/>
  <c r="S423" i="3" s="1"/>
  <c r="R415" i="3"/>
  <c r="S415" i="3" s="1"/>
  <c r="R407" i="3"/>
  <c r="S407" i="3" s="1"/>
  <c r="R399" i="3"/>
  <c r="S399" i="3" s="1"/>
  <c r="R391" i="3"/>
  <c r="S391" i="3" s="1"/>
  <c r="R383" i="3"/>
  <c r="S383" i="3" s="1"/>
  <c r="R375" i="3"/>
  <c r="S375" i="3" s="1"/>
  <c r="R367" i="3"/>
  <c r="S367" i="3" s="1"/>
  <c r="R359" i="3"/>
  <c r="S359" i="3" s="1"/>
  <c r="R351" i="3"/>
  <c r="S351" i="3" s="1"/>
  <c r="R343" i="3"/>
  <c r="S343" i="3" s="1"/>
  <c r="R335" i="3"/>
  <c r="S335" i="3" s="1"/>
  <c r="R327" i="3"/>
  <c r="S327" i="3" s="1"/>
  <c r="R318" i="3"/>
  <c r="S318" i="3" s="1"/>
  <c r="R304" i="3"/>
  <c r="S304" i="3" s="1"/>
  <c r="R293" i="3"/>
  <c r="S293" i="3" s="1"/>
  <c r="R279" i="3"/>
  <c r="S279" i="3" s="1"/>
  <c r="R268" i="3"/>
  <c r="S268" i="3" s="1"/>
  <c r="R254" i="3"/>
  <c r="S254" i="3" s="1"/>
  <c r="R240" i="3"/>
  <c r="S240" i="3" s="1"/>
  <c r="R229" i="3"/>
  <c r="S229" i="3" s="1"/>
  <c r="R215" i="3"/>
  <c r="S215" i="3" s="1"/>
  <c r="R204" i="3"/>
  <c r="S204" i="3" s="1"/>
  <c r="R190" i="3"/>
  <c r="S190" i="3" s="1"/>
  <c r="R176" i="3"/>
  <c r="S176" i="3" s="1"/>
  <c r="R165" i="3"/>
  <c r="S165" i="3" s="1"/>
  <c r="R151" i="3"/>
  <c r="S151" i="3" s="1"/>
  <c r="M314" i="3"/>
  <c r="R314" i="3"/>
  <c r="S314" i="3" s="1"/>
  <c r="M306" i="3"/>
  <c r="R306" i="3"/>
  <c r="S306" i="3" s="1"/>
  <c r="M298" i="3"/>
  <c r="R298" i="3"/>
  <c r="S298" i="3" s="1"/>
  <c r="M290" i="3"/>
  <c r="R290" i="3"/>
  <c r="S290" i="3" s="1"/>
  <c r="M282" i="3"/>
  <c r="R282" i="3"/>
  <c r="S282" i="3" s="1"/>
  <c r="M274" i="3"/>
  <c r="R274" i="3"/>
  <c r="S274" i="3" s="1"/>
  <c r="M266" i="3"/>
  <c r="R266" i="3"/>
  <c r="S266" i="3" s="1"/>
  <c r="M258" i="3"/>
  <c r="R258" i="3"/>
  <c r="S258" i="3" s="1"/>
  <c r="M250" i="3"/>
  <c r="R250" i="3"/>
  <c r="S250" i="3" s="1"/>
  <c r="M242" i="3"/>
  <c r="R242" i="3"/>
  <c r="S242" i="3" s="1"/>
  <c r="M234" i="3"/>
  <c r="R234" i="3"/>
  <c r="S234" i="3" s="1"/>
  <c r="M226" i="3"/>
  <c r="R226" i="3"/>
  <c r="S226" i="3" s="1"/>
  <c r="M218" i="3"/>
  <c r="R218" i="3"/>
  <c r="S218" i="3" s="1"/>
  <c r="M210" i="3"/>
  <c r="R210" i="3"/>
  <c r="S210" i="3" s="1"/>
  <c r="M202" i="3"/>
  <c r="R202" i="3"/>
  <c r="S202" i="3" s="1"/>
  <c r="M194" i="3"/>
  <c r="R194" i="3"/>
  <c r="S194" i="3" s="1"/>
  <c r="M186" i="3"/>
  <c r="R186" i="3"/>
  <c r="S186" i="3" s="1"/>
  <c r="M178" i="3"/>
  <c r="R178" i="3"/>
  <c r="S178" i="3" s="1"/>
  <c r="M170" i="3"/>
  <c r="R170" i="3"/>
  <c r="S170" i="3" s="1"/>
  <c r="M162" i="3"/>
  <c r="R162" i="3"/>
  <c r="S162" i="3" s="1"/>
  <c r="M154" i="3"/>
  <c r="R154" i="3"/>
  <c r="S154" i="3" s="1"/>
  <c r="R438" i="3"/>
  <c r="S438" i="3" s="1"/>
  <c r="R430" i="3"/>
  <c r="S430" i="3" s="1"/>
  <c r="R422" i="3"/>
  <c r="S422" i="3" s="1"/>
  <c r="R414" i="3"/>
  <c r="S414" i="3" s="1"/>
  <c r="R406" i="3"/>
  <c r="S406" i="3" s="1"/>
  <c r="R398" i="3"/>
  <c r="S398" i="3" s="1"/>
  <c r="R390" i="3"/>
  <c r="S390" i="3" s="1"/>
  <c r="R382" i="3"/>
  <c r="S382" i="3" s="1"/>
  <c r="R374" i="3"/>
  <c r="S374" i="3" s="1"/>
  <c r="R366" i="3"/>
  <c r="S366" i="3" s="1"/>
  <c r="R358" i="3"/>
  <c r="S358" i="3" s="1"/>
  <c r="R350" i="3"/>
  <c r="S350" i="3" s="1"/>
  <c r="R342" i="3"/>
  <c r="S342" i="3" s="1"/>
  <c r="R334" i="3"/>
  <c r="S334" i="3" s="1"/>
  <c r="R326" i="3"/>
  <c r="S326" i="3" s="1"/>
  <c r="R317" i="3"/>
  <c r="S317" i="3" s="1"/>
  <c r="R303" i="3"/>
  <c r="S303" i="3" s="1"/>
  <c r="R292" i="3"/>
  <c r="S292" i="3" s="1"/>
  <c r="R278" i="3"/>
  <c r="S278" i="3" s="1"/>
  <c r="R264" i="3"/>
  <c r="S264" i="3" s="1"/>
  <c r="R253" i="3"/>
  <c r="S253" i="3" s="1"/>
  <c r="R239" i="3"/>
  <c r="S239" i="3" s="1"/>
  <c r="R228" i="3"/>
  <c r="S228" i="3" s="1"/>
  <c r="R214" i="3"/>
  <c r="S214" i="3" s="1"/>
  <c r="R200" i="3"/>
  <c r="S200" i="3" s="1"/>
  <c r="R189" i="3"/>
  <c r="S189" i="3" s="1"/>
  <c r="R175" i="3"/>
  <c r="S175" i="3" s="1"/>
  <c r="R164" i="3"/>
  <c r="S164" i="3" s="1"/>
  <c r="R150" i="3"/>
  <c r="S150" i="3" s="1"/>
  <c r="M528" i="3"/>
  <c r="M520" i="3"/>
  <c r="M512" i="3"/>
  <c r="M504" i="3"/>
  <c r="M496" i="3"/>
  <c r="M489" i="3"/>
  <c r="M481" i="3"/>
  <c r="M473" i="3"/>
  <c r="M465" i="3"/>
  <c r="M457" i="3"/>
  <c r="M449" i="3"/>
  <c r="M441" i="3"/>
  <c r="M433" i="3"/>
  <c r="M425" i="3"/>
  <c r="M417" i="3"/>
  <c r="M409" i="3"/>
  <c r="M401" i="3"/>
  <c r="M393" i="3"/>
  <c r="M385" i="3"/>
  <c r="M377" i="3"/>
  <c r="M369" i="3"/>
  <c r="M361" i="3"/>
  <c r="M353" i="3"/>
  <c r="M345" i="3"/>
  <c r="M337" i="3"/>
  <c r="M329" i="3"/>
  <c r="M321" i="3"/>
  <c r="M313" i="3"/>
  <c r="M305" i="3"/>
  <c r="M297" i="3"/>
  <c r="M289" i="3"/>
  <c r="M281" i="3"/>
  <c r="M273" i="3"/>
  <c r="M265" i="3"/>
  <c r="M257" i="3"/>
  <c r="M249" i="3"/>
  <c r="M241" i="3"/>
  <c r="M233" i="3"/>
  <c r="M225" i="3"/>
  <c r="M217" i="3"/>
  <c r="M209" i="3"/>
  <c r="M201" i="3"/>
  <c r="M193" i="3"/>
  <c r="M185" i="3"/>
  <c r="M177" i="3"/>
  <c r="M169" i="3"/>
  <c r="M161" i="3"/>
  <c r="M527" i="3"/>
  <c r="M519" i="3"/>
  <c r="M511" i="3"/>
  <c r="M503" i="3"/>
  <c r="M495" i="3"/>
  <c r="M488" i="3"/>
  <c r="M480" i="3"/>
  <c r="M472" i="3"/>
  <c r="M464" i="3"/>
  <c r="M456" i="3"/>
  <c r="M448" i="3"/>
  <c r="M440" i="3"/>
  <c r="M432" i="3"/>
  <c r="M424" i="3"/>
  <c r="M416" i="3"/>
  <c r="M408" i="3"/>
  <c r="M400" i="3"/>
  <c r="M392" i="3"/>
  <c r="M384" i="3"/>
  <c r="M376" i="3"/>
  <c r="M368" i="3"/>
  <c r="M360" i="3"/>
  <c r="M352" i="3"/>
  <c r="M344" i="3"/>
  <c r="M336" i="3"/>
  <c r="M328" i="3"/>
  <c r="M320" i="3"/>
  <c r="M312" i="3"/>
  <c r="M304" i="3"/>
  <c r="M296" i="3"/>
  <c r="M288" i="3"/>
  <c r="M280" i="3"/>
  <c r="M272" i="3"/>
  <c r="M264" i="3"/>
  <c r="M256" i="3"/>
  <c r="M248" i="3"/>
  <c r="M240" i="3"/>
  <c r="M232" i="3"/>
  <c r="M224" i="3"/>
  <c r="M216" i="3"/>
  <c r="M208" i="3"/>
  <c r="M200" i="3"/>
  <c r="M192" i="3"/>
  <c r="M184" i="3"/>
  <c r="M176" i="3"/>
  <c r="M168" i="3"/>
  <c r="M160" i="3"/>
  <c r="L488" i="3"/>
  <c r="L424" i="3"/>
  <c r="L360" i="3"/>
  <c r="L296" i="3"/>
  <c r="L232" i="3"/>
  <c r="L168" i="3"/>
  <c r="M140" i="3"/>
  <c r="L140" i="3"/>
  <c r="M132" i="3"/>
  <c r="L132" i="3"/>
  <c r="M117" i="3"/>
  <c r="L117" i="3"/>
  <c r="M109" i="3"/>
  <c r="L109" i="3"/>
  <c r="M101" i="3"/>
  <c r="L101" i="3"/>
  <c r="M93" i="3"/>
  <c r="L93" i="3"/>
  <c r="M85" i="3"/>
  <c r="L85" i="3"/>
  <c r="M77" i="3"/>
  <c r="L77" i="3"/>
  <c r="M69" i="3"/>
  <c r="L69" i="3"/>
  <c r="M61" i="3"/>
  <c r="L61" i="3"/>
  <c r="M53" i="3"/>
  <c r="L53" i="3"/>
  <c r="M45" i="3"/>
  <c r="L45" i="3"/>
  <c r="M37" i="3"/>
  <c r="L37" i="3"/>
  <c r="M29" i="3"/>
  <c r="L29" i="3"/>
  <c r="M21" i="3"/>
  <c r="L21" i="3"/>
  <c r="M13" i="3"/>
  <c r="L13" i="3"/>
  <c r="M5" i="3"/>
  <c r="L5" i="3"/>
  <c r="L529" i="3"/>
  <c r="L521" i="3"/>
  <c r="L513" i="3"/>
  <c r="L505" i="3"/>
  <c r="L497" i="3"/>
  <c r="L490" i="3"/>
  <c r="L482" i="3"/>
  <c r="L474" i="3"/>
  <c r="L466" i="3"/>
  <c r="L458" i="3"/>
  <c r="L450" i="3"/>
  <c r="L442" i="3"/>
  <c r="L434" i="3"/>
  <c r="L426" i="3"/>
  <c r="L418" i="3"/>
  <c r="L410" i="3"/>
  <c r="L402" i="3"/>
  <c r="L394" i="3"/>
  <c r="L386" i="3"/>
  <c r="L378" i="3"/>
  <c r="L370" i="3"/>
  <c r="L362" i="3"/>
  <c r="L354" i="3"/>
  <c r="L346" i="3"/>
  <c r="L338" i="3"/>
  <c r="L330" i="3"/>
  <c r="L322" i="3"/>
  <c r="L314" i="3"/>
  <c r="L306" i="3"/>
  <c r="L298" i="3"/>
  <c r="L290" i="3"/>
  <c r="L282" i="3"/>
  <c r="L274" i="3"/>
  <c r="L266" i="3"/>
  <c r="L258" i="3"/>
  <c r="L250" i="3"/>
  <c r="L242" i="3"/>
  <c r="L234" i="3"/>
  <c r="L226" i="3"/>
  <c r="L218" i="3"/>
  <c r="L210" i="3"/>
  <c r="L202" i="3"/>
  <c r="L194" i="3"/>
  <c r="L186" i="3"/>
  <c r="L178" i="3"/>
  <c r="L170" i="3"/>
  <c r="L162" i="3"/>
  <c r="L154" i="3"/>
  <c r="M530" i="3"/>
  <c r="M522" i="3"/>
  <c r="M514" i="3"/>
  <c r="M506" i="3"/>
  <c r="M498" i="3"/>
  <c r="M483" i="3"/>
  <c r="M475" i="3"/>
  <c r="M467" i="3"/>
  <c r="M459" i="3"/>
  <c r="M451" i="3"/>
  <c r="M443" i="3"/>
  <c r="M435" i="3"/>
  <c r="M427" i="3"/>
  <c r="M419" i="3"/>
  <c r="M411" i="3"/>
  <c r="M403" i="3"/>
  <c r="M395" i="3"/>
  <c r="M387" i="3"/>
  <c r="M379" i="3"/>
  <c r="M371" i="3"/>
  <c r="M363" i="3"/>
  <c r="M355" i="3"/>
  <c r="M347" i="3"/>
  <c r="M339" i="3"/>
  <c r="M331" i="3"/>
  <c r="M323" i="3"/>
  <c r="M315" i="3"/>
  <c r="M307" i="3"/>
  <c r="M299" i="3"/>
  <c r="M291" i="3"/>
  <c r="M283" i="3"/>
  <c r="M275" i="3"/>
  <c r="M267" i="3"/>
  <c r="M259" i="3"/>
  <c r="M251" i="3"/>
  <c r="M243" i="3"/>
  <c r="M235" i="3"/>
  <c r="M227" i="3"/>
  <c r="M219" i="3"/>
  <c r="M211" i="3"/>
  <c r="M203" i="3"/>
  <c r="M195" i="3"/>
  <c r="M187" i="3"/>
  <c r="M179" i="3"/>
  <c r="M171" i="3"/>
  <c r="M163" i="3"/>
  <c r="M155" i="3"/>
  <c r="M147" i="3"/>
  <c r="M139" i="3"/>
  <c r="L139" i="3"/>
  <c r="M131" i="3"/>
  <c r="L131" i="3"/>
  <c r="M124" i="3"/>
  <c r="L124" i="3"/>
  <c r="M116" i="3"/>
  <c r="L116" i="3"/>
  <c r="M108" i="3"/>
  <c r="L108" i="3"/>
  <c r="M100" i="3"/>
  <c r="L100" i="3"/>
  <c r="M92" i="3"/>
  <c r="L92" i="3"/>
  <c r="M84" i="3"/>
  <c r="L84" i="3"/>
  <c r="M76" i="3"/>
  <c r="L76" i="3"/>
  <c r="M68" i="3"/>
  <c r="L68" i="3"/>
  <c r="M60" i="3"/>
  <c r="L60" i="3"/>
  <c r="M52" i="3"/>
  <c r="L52" i="3"/>
  <c r="M44" i="3"/>
  <c r="L44" i="3"/>
  <c r="M36" i="3"/>
  <c r="L36" i="3"/>
  <c r="M28" i="3"/>
  <c r="L28" i="3"/>
  <c r="M20" i="3"/>
  <c r="L20" i="3"/>
  <c r="M12" i="3"/>
  <c r="L12" i="3"/>
  <c r="M4" i="3"/>
  <c r="L4" i="3"/>
  <c r="L528" i="3"/>
  <c r="L520" i="3"/>
  <c r="L512" i="3"/>
  <c r="L504" i="3"/>
  <c r="L496" i="3"/>
  <c r="L489" i="3"/>
  <c r="L481" i="3"/>
  <c r="L473" i="3"/>
  <c r="L465" i="3"/>
  <c r="L457" i="3"/>
  <c r="L449" i="3"/>
  <c r="L441" i="3"/>
  <c r="L433" i="3"/>
  <c r="L425" i="3"/>
  <c r="L417" i="3"/>
  <c r="L409" i="3"/>
  <c r="L401" i="3"/>
  <c r="L393" i="3"/>
  <c r="L385" i="3"/>
  <c r="L377" i="3"/>
  <c r="L369" i="3"/>
  <c r="L361" i="3"/>
  <c r="L353" i="3"/>
  <c r="L345" i="3"/>
  <c r="L337" i="3"/>
  <c r="L329" i="3"/>
  <c r="L321" i="3"/>
  <c r="L313" i="3"/>
  <c r="L305" i="3"/>
  <c r="L297" i="3"/>
  <c r="L289" i="3"/>
  <c r="L281" i="3"/>
  <c r="L273" i="3"/>
  <c r="L265" i="3"/>
  <c r="L257" i="3"/>
  <c r="L249" i="3"/>
  <c r="L241" i="3"/>
  <c r="L233" i="3"/>
  <c r="L225" i="3"/>
  <c r="L217" i="3"/>
  <c r="L209" i="3"/>
  <c r="L201" i="3"/>
  <c r="L193" i="3"/>
  <c r="L185" i="3"/>
  <c r="L177" i="3"/>
  <c r="L169" i="3"/>
  <c r="L161" i="3"/>
  <c r="M146" i="3"/>
  <c r="L146" i="3"/>
  <c r="M130" i="3"/>
  <c r="L130" i="3"/>
  <c r="M99" i="3"/>
  <c r="L99" i="3"/>
  <c r="M75" i="3"/>
  <c r="L75" i="3"/>
  <c r="M35" i="3"/>
  <c r="L35" i="3"/>
  <c r="M11" i="3"/>
  <c r="L11" i="3"/>
  <c r="M129" i="3"/>
  <c r="L129" i="3"/>
  <c r="M90" i="3"/>
  <c r="L90" i="3"/>
  <c r="M58" i="3"/>
  <c r="L58" i="3"/>
  <c r="M26" i="3"/>
  <c r="L26" i="3"/>
  <c r="L149" i="3"/>
  <c r="M138" i="3"/>
  <c r="L138" i="3"/>
  <c r="M115" i="3"/>
  <c r="L115" i="3"/>
  <c r="M83" i="3"/>
  <c r="L83" i="3"/>
  <c r="M51" i="3"/>
  <c r="L51" i="3"/>
  <c r="M27" i="3"/>
  <c r="L27" i="3"/>
  <c r="M3" i="3"/>
  <c r="M152" i="3"/>
  <c r="L152" i="3"/>
  <c r="M144" i="3"/>
  <c r="L144" i="3"/>
  <c r="M136" i="3"/>
  <c r="L136" i="3"/>
  <c r="M128" i="3"/>
  <c r="L128" i="3"/>
  <c r="M121" i="3"/>
  <c r="L121" i="3"/>
  <c r="M113" i="3"/>
  <c r="L113" i="3"/>
  <c r="M105" i="3"/>
  <c r="L105" i="3"/>
  <c r="M97" i="3"/>
  <c r="L97" i="3"/>
  <c r="M89" i="3"/>
  <c r="L89" i="3"/>
  <c r="M81" i="3"/>
  <c r="L81" i="3"/>
  <c r="M73" i="3"/>
  <c r="L73" i="3"/>
  <c r="M65" i="3"/>
  <c r="L65" i="3"/>
  <c r="M57" i="3"/>
  <c r="L57" i="3"/>
  <c r="M49" i="3"/>
  <c r="L49" i="3"/>
  <c r="M41" i="3"/>
  <c r="L41" i="3"/>
  <c r="M33" i="3"/>
  <c r="L33" i="3"/>
  <c r="M25" i="3"/>
  <c r="L25" i="3"/>
  <c r="M17" i="3"/>
  <c r="L17" i="3"/>
  <c r="M9" i="3"/>
  <c r="L9" i="3"/>
  <c r="L148" i="3"/>
  <c r="M123" i="3"/>
  <c r="L123" i="3"/>
  <c r="M91" i="3"/>
  <c r="L91" i="3"/>
  <c r="M67" i="3"/>
  <c r="L67" i="3"/>
  <c r="M43" i="3"/>
  <c r="L43" i="3"/>
  <c r="M19" i="3"/>
  <c r="L19" i="3"/>
  <c r="M145" i="3"/>
  <c r="L145" i="3"/>
  <c r="M122" i="3"/>
  <c r="L122" i="3"/>
  <c r="M114" i="3"/>
  <c r="L114" i="3"/>
  <c r="M98" i="3"/>
  <c r="L98" i="3"/>
  <c r="M74" i="3"/>
  <c r="L74" i="3"/>
  <c r="M50" i="3"/>
  <c r="L50" i="3"/>
  <c r="M18" i="3"/>
  <c r="L18" i="3"/>
  <c r="M534" i="3"/>
  <c r="M526" i="3"/>
  <c r="M518" i="3"/>
  <c r="M510" i="3"/>
  <c r="M502" i="3"/>
  <c r="M494" i="3"/>
  <c r="M487" i="3"/>
  <c r="M479" i="3"/>
  <c r="M471" i="3"/>
  <c r="M463" i="3"/>
  <c r="M455" i="3"/>
  <c r="M447" i="3"/>
  <c r="M439" i="3"/>
  <c r="M431" i="3"/>
  <c r="M423" i="3"/>
  <c r="M415" i="3"/>
  <c r="M407" i="3"/>
  <c r="M399" i="3"/>
  <c r="M391" i="3"/>
  <c r="M383" i="3"/>
  <c r="M375" i="3"/>
  <c r="M367" i="3"/>
  <c r="M359" i="3"/>
  <c r="M351" i="3"/>
  <c r="M343" i="3"/>
  <c r="M335" i="3"/>
  <c r="M327" i="3"/>
  <c r="M319" i="3"/>
  <c r="M311" i="3"/>
  <c r="M303" i="3"/>
  <c r="M295" i="3"/>
  <c r="M287" i="3"/>
  <c r="M279" i="3"/>
  <c r="M271" i="3"/>
  <c r="M263" i="3"/>
  <c r="M255" i="3"/>
  <c r="M247" i="3"/>
  <c r="M239" i="3"/>
  <c r="M231" i="3"/>
  <c r="M223" i="3"/>
  <c r="M215" i="3"/>
  <c r="M207" i="3"/>
  <c r="M199" i="3"/>
  <c r="M191" i="3"/>
  <c r="M183" i="3"/>
  <c r="M175" i="3"/>
  <c r="M167" i="3"/>
  <c r="M159" i="3"/>
  <c r="M151" i="3"/>
  <c r="M143" i="3"/>
  <c r="L143" i="3"/>
  <c r="M135" i="3"/>
  <c r="L135" i="3"/>
  <c r="M127" i="3"/>
  <c r="L127" i="3"/>
  <c r="M120" i="3"/>
  <c r="L120" i="3"/>
  <c r="M112" i="3"/>
  <c r="L112" i="3"/>
  <c r="M104" i="3"/>
  <c r="L104" i="3"/>
  <c r="M96" i="3"/>
  <c r="L96" i="3"/>
  <c r="M88" i="3"/>
  <c r="L88" i="3"/>
  <c r="M80" i="3"/>
  <c r="L80" i="3"/>
  <c r="M72" i="3"/>
  <c r="L72" i="3"/>
  <c r="M64" i="3"/>
  <c r="L64" i="3"/>
  <c r="M56" i="3"/>
  <c r="L56" i="3"/>
  <c r="M48" i="3"/>
  <c r="L48" i="3"/>
  <c r="M40" i="3"/>
  <c r="L40" i="3"/>
  <c r="M32" i="3"/>
  <c r="L32" i="3"/>
  <c r="M24" i="3"/>
  <c r="L24" i="3"/>
  <c r="M16" i="3"/>
  <c r="L16" i="3"/>
  <c r="M8" i="3"/>
  <c r="L8" i="3"/>
  <c r="L532" i="3"/>
  <c r="L524" i="3"/>
  <c r="L516" i="3"/>
  <c r="L508" i="3"/>
  <c r="L500" i="3"/>
  <c r="L492" i="3"/>
  <c r="L485" i="3"/>
  <c r="L477" i="3"/>
  <c r="L469" i="3"/>
  <c r="L461" i="3"/>
  <c r="L453" i="3"/>
  <c r="L445" i="3"/>
  <c r="L437" i="3"/>
  <c r="L429" i="3"/>
  <c r="L421" i="3"/>
  <c r="L413" i="3"/>
  <c r="L405" i="3"/>
  <c r="L397" i="3"/>
  <c r="L389" i="3"/>
  <c r="L381" i="3"/>
  <c r="L373" i="3"/>
  <c r="L365" i="3"/>
  <c r="L357" i="3"/>
  <c r="L349" i="3"/>
  <c r="L341" i="3"/>
  <c r="L333" i="3"/>
  <c r="L325" i="3"/>
  <c r="L317" i="3"/>
  <c r="L309" i="3"/>
  <c r="L301" i="3"/>
  <c r="L293" i="3"/>
  <c r="L285" i="3"/>
  <c r="L277" i="3"/>
  <c r="L269" i="3"/>
  <c r="L261" i="3"/>
  <c r="L253" i="3"/>
  <c r="L245" i="3"/>
  <c r="L237" i="3"/>
  <c r="L229" i="3"/>
  <c r="L221" i="3"/>
  <c r="L213" i="3"/>
  <c r="L205" i="3"/>
  <c r="L197" i="3"/>
  <c r="L189" i="3"/>
  <c r="L181" i="3"/>
  <c r="L173" i="3"/>
  <c r="L165" i="3"/>
  <c r="L157" i="3"/>
  <c r="L147" i="3"/>
  <c r="M107" i="3"/>
  <c r="L107" i="3"/>
  <c r="M59" i="3"/>
  <c r="L59" i="3"/>
  <c r="M153" i="3"/>
  <c r="L153" i="3"/>
  <c r="M137" i="3"/>
  <c r="L137" i="3"/>
  <c r="M106" i="3"/>
  <c r="L106" i="3"/>
  <c r="M82" i="3"/>
  <c r="L82" i="3"/>
  <c r="M66" i="3"/>
  <c r="L66" i="3"/>
  <c r="M42" i="3"/>
  <c r="L42" i="3"/>
  <c r="M34" i="3"/>
  <c r="L34" i="3"/>
  <c r="M10" i="3"/>
  <c r="L10" i="3"/>
  <c r="M533" i="3"/>
  <c r="M525" i="3"/>
  <c r="M517" i="3"/>
  <c r="M509" i="3"/>
  <c r="M501" i="3"/>
  <c r="M493" i="3"/>
  <c r="M486" i="3"/>
  <c r="M478" i="3"/>
  <c r="M470" i="3"/>
  <c r="M462" i="3"/>
  <c r="M454" i="3"/>
  <c r="M446" i="3"/>
  <c r="M438" i="3"/>
  <c r="M430" i="3"/>
  <c r="M422" i="3"/>
  <c r="M414" i="3"/>
  <c r="M406" i="3"/>
  <c r="M398" i="3"/>
  <c r="M390" i="3"/>
  <c r="M382" i="3"/>
  <c r="M374" i="3"/>
  <c r="M366" i="3"/>
  <c r="M358" i="3"/>
  <c r="M350" i="3"/>
  <c r="M342" i="3"/>
  <c r="M334" i="3"/>
  <c r="M326" i="3"/>
  <c r="M318" i="3"/>
  <c r="M310" i="3"/>
  <c r="M302" i="3"/>
  <c r="M294" i="3"/>
  <c r="M286" i="3"/>
  <c r="M278" i="3"/>
  <c r="M270" i="3"/>
  <c r="M262" i="3"/>
  <c r="M254" i="3"/>
  <c r="M246" i="3"/>
  <c r="M238" i="3"/>
  <c r="M230" i="3"/>
  <c r="M222" i="3"/>
  <c r="M214" i="3"/>
  <c r="M206" i="3"/>
  <c r="M198" i="3"/>
  <c r="M190" i="3"/>
  <c r="M182" i="3"/>
  <c r="M174" i="3"/>
  <c r="M166" i="3"/>
  <c r="M158" i="3"/>
  <c r="M150" i="3"/>
  <c r="M142" i="3"/>
  <c r="L142" i="3"/>
  <c r="M134" i="3"/>
  <c r="L134" i="3"/>
  <c r="M126" i="3"/>
  <c r="L126" i="3"/>
  <c r="M119" i="3"/>
  <c r="L119" i="3"/>
  <c r="M111" i="3"/>
  <c r="L111" i="3"/>
  <c r="M103" i="3"/>
  <c r="L103" i="3"/>
  <c r="M95" i="3"/>
  <c r="L95" i="3"/>
  <c r="M87" i="3"/>
  <c r="L87" i="3"/>
  <c r="M79" i="3"/>
  <c r="L79" i="3"/>
  <c r="M71" i="3"/>
  <c r="L71" i="3"/>
  <c r="M63" i="3"/>
  <c r="L63" i="3"/>
  <c r="M55" i="3"/>
  <c r="L55" i="3"/>
  <c r="M47" i="3"/>
  <c r="L47" i="3"/>
  <c r="M39" i="3"/>
  <c r="L39" i="3"/>
  <c r="M31" i="3"/>
  <c r="L31" i="3"/>
  <c r="M23" i="3"/>
  <c r="L23" i="3"/>
  <c r="M15" i="3"/>
  <c r="L15" i="3"/>
  <c r="M7" i="3"/>
  <c r="L7" i="3"/>
  <c r="L531" i="3"/>
  <c r="L523" i="3"/>
  <c r="L515" i="3"/>
  <c r="L507" i="3"/>
  <c r="L499" i="3"/>
  <c r="L491" i="3"/>
  <c r="L484" i="3"/>
  <c r="L476" i="3"/>
  <c r="L468" i="3"/>
  <c r="L460" i="3"/>
  <c r="L452" i="3"/>
  <c r="L444" i="3"/>
  <c r="L436" i="3"/>
  <c r="L428" i="3"/>
  <c r="L420" i="3"/>
  <c r="L412" i="3"/>
  <c r="L404" i="3"/>
  <c r="L396" i="3"/>
  <c r="L388" i="3"/>
  <c r="L380" i="3"/>
  <c r="L372" i="3"/>
  <c r="L364" i="3"/>
  <c r="L356" i="3"/>
  <c r="L348" i="3"/>
  <c r="L340" i="3"/>
  <c r="L332" i="3"/>
  <c r="L324" i="3"/>
  <c r="L316" i="3"/>
  <c r="L308" i="3"/>
  <c r="L300" i="3"/>
  <c r="L292" i="3"/>
  <c r="L284" i="3"/>
  <c r="L276" i="3"/>
  <c r="L268" i="3"/>
  <c r="L260" i="3"/>
  <c r="L252" i="3"/>
  <c r="L244" i="3"/>
  <c r="L236" i="3"/>
  <c r="L228" i="3"/>
  <c r="L220" i="3"/>
  <c r="L212" i="3"/>
  <c r="L204" i="3"/>
  <c r="L196" i="3"/>
  <c r="L188" i="3"/>
  <c r="L180" i="3"/>
  <c r="L172" i="3"/>
  <c r="L164" i="3"/>
  <c r="L156" i="3"/>
  <c r="M141" i="3"/>
  <c r="L141" i="3"/>
  <c r="M133" i="3"/>
  <c r="L133" i="3"/>
  <c r="M125" i="3"/>
  <c r="L125" i="3"/>
  <c r="M118" i="3"/>
  <c r="L118" i="3"/>
  <c r="M110" i="3"/>
  <c r="L110" i="3"/>
  <c r="M102" i="3"/>
  <c r="L102" i="3"/>
  <c r="M94" i="3"/>
  <c r="L94" i="3"/>
  <c r="M86" i="3"/>
  <c r="L86" i="3"/>
  <c r="M78" i="3"/>
  <c r="L78" i="3"/>
  <c r="M70" i="3"/>
  <c r="L70" i="3"/>
  <c r="M62" i="3"/>
  <c r="L62" i="3"/>
  <c r="M54" i="3"/>
  <c r="L54" i="3"/>
  <c r="M46" i="3"/>
  <c r="L46" i="3"/>
  <c r="M38" i="3"/>
  <c r="L38" i="3"/>
  <c r="M30" i="3"/>
  <c r="L30" i="3"/>
  <c r="M22" i="3"/>
  <c r="L22" i="3"/>
  <c r="M14" i="3"/>
  <c r="L14" i="3"/>
  <c r="M6" i="3"/>
  <c r="L6" i="3"/>
  <c r="B3" i="7" l="1"/>
  <c r="S3" i="3"/>
  <c r="S538" i="3" s="1"/>
  <c r="F3" i="7" s="1"/>
  <c r="R537" i="3"/>
  <c r="E3" i="7" s="1"/>
  <c r="D3" i="7"/>
  <c r="C3" i="7" l="1"/>
  <c r="B17" i="7" s="1"/>
  <c r="B18" i="7"/>
  <c r="B20" i="7"/>
  <c r="B10" i="7"/>
  <c r="B16" i="7"/>
  <c r="E18" i="7" l="1"/>
  <c r="E17" i="7"/>
</calcChain>
</file>

<file path=xl/sharedStrings.xml><?xml version="1.0" encoding="utf-8"?>
<sst xmlns="http://schemas.openxmlformats.org/spreadsheetml/2006/main" count="4937" uniqueCount="2388">
  <si>
    <t>FAMILIA PIXEL</t>
  </si>
  <si>
    <t>SUBFAMILIA PIXEL</t>
  </si>
  <si>
    <t>DESCRIPCIÓN ARTÍCULO SOLICITADO MM</t>
  </si>
  <si>
    <t>Referencia Fabricante</t>
  </si>
  <si>
    <t>IVA</t>
  </si>
  <si>
    <t xml:space="preserve">Precio unitario con IVA Incrementado  </t>
  </si>
  <si>
    <t xml:space="preserve">PBL anual + IVA </t>
  </si>
  <si>
    <t xml:space="preserve"> CAJA
 ó
UNIDAD</t>
  </si>
  <si>
    <t>UNIDADES</t>
  </si>
  <si>
    <t>Material Sanitario de Consumo</t>
  </si>
  <si>
    <t>Reactivos y análogos.</t>
  </si>
  <si>
    <t>3140ESTE00001</t>
  </si>
  <si>
    <t xml:space="preserve"> Indicador biológico de vapor lectura rápida 1 hora. Indicador Biológico para Ciclos de Vapor por Gravedad de Lectura Rápida (1 Hora)</t>
  </si>
  <si>
    <t>42317</t>
  </si>
  <si>
    <t>Caja</t>
  </si>
  <si>
    <t>Prótesis e implantes.</t>
  </si>
  <si>
    <t>3180CLIP00001</t>
  </si>
  <si>
    <t>20 large titanium clips- ligaclip mca</t>
  </si>
  <si>
    <t>3180CLIP00002</t>
  </si>
  <si>
    <t xml:space="preserve">20 small titanium clips ligaclip mca </t>
  </si>
  <si>
    <t>Otro material sanitario.</t>
  </si>
  <si>
    <t>3190ESTE00001</t>
  </si>
  <si>
    <t xml:space="preserve">Accesorio del equipo sterrad, contenedor que almacena 3 cassettes después de su uso. </t>
  </si>
  <si>
    <t>Unidad</t>
  </si>
  <si>
    <t>Otro material desechable.</t>
  </si>
  <si>
    <t>3130ADAP00001</t>
  </si>
  <si>
    <t xml:space="preserve">Accesorio para el trasvase de fluidos entre el envase y un vial de fármaco, para reconstituir y diluir el medicamento formando un sistema totalmente cerrado, permitiendo administrarlo directamente al paciente. Talla M </t>
  </si>
  <si>
    <t>Productos Farmacéuticos</t>
  </si>
  <si>
    <t>Otros productos farmacéuticos.</t>
  </si>
  <si>
    <t>3090CREM00001</t>
  </si>
  <si>
    <t>Aceite rosa mosqueta 30ml</t>
  </si>
  <si>
    <t>Instrumental y pequeño utillaje</t>
  </si>
  <si>
    <t>Instrumental y pequeño utillaje de uso clínico.</t>
  </si>
  <si>
    <t>3200ADAP00001</t>
  </si>
  <si>
    <t>Adaptador 4mm hembra 2mm macho negro</t>
  </si>
  <si>
    <t>3200ADAP00002</t>
  </si>
  <si>
    <t>Adaptador 4mm hembra 2mm macho rojo</t>
  </si>
  <si>
    <t>3130ADAP00002</t>
  </si>
  <si>
    <t>Adaptador luer para extracciones múltiples a través de vía previa.</t>
  </si>
  <si>
    <t>051311373/367300</t>
  </si>
  <si>
    <t>Catéteres, sondas, drenajes, colectores y membranas de diálisis.</t>
  </si>
  <si>
    <t>3110CATE00001</t>
  </si>
  <si>
    <t>Aguja catéter de calibre 14G, color naranja ,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</si>
  <si>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3110CATE00002</t>
  </si>
  <si>
    <t>Aguja catéter de calibre 16G, color gris ,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</si>
  <si>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3110CATE00003</t>
  </si>
  <si>
    <t>Aguja catéter de calibre 20G, color rosa , 32mm,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</si>
  <si>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3110CATE00004</t>
  </si>
  <si>
    <t>Aguja catéter de calibre 24G, color amarillo , 19mm, radiopaco, flexible. Luer-Lock. Filtro de aire. Aleta para avanzar el catéter con una sola mano. Aguja de pared biselada para una suave punción. Siliconada para facilitar el deslizamiento. Cono rígido con sistema antirrotación. Cámara de visualización para confirmar el reflujo de sangre.</t>
  </si>
  <si>
    <t>3110CATE00005</t>
  </si>
  <si>
    <t>Aguja catéter de calibre 26G, color negro,19 mm, radiopaco, flexible. Luer-Lock. Filtro de aire. Aleta para avanzar el catéter con una sola mano. Aguja de pared biselada. Siliconada para facilitar el deslizamiento. Cono rígido con sistema antirrotación. Cámara de visualización para confirmar el reflujo de sangre.</t>
  </si>
  <si>
    <t>3110AGUJ00001</t>
  </si>
  <si>
    <t>Aguja colorado microd. recta tungst 54mm</t>
  </si>
  <si>
    <t>3110AGUJ00002</t>
  </si>
  <si>
    <t>Aguja de anestesia 22 GR, aguja bisel quincke para anestesia espinal y punción lumbar diagnóstica.</t>
  </si>
  <si>
    <t>405256</t>
  </si>
  <si>
    <t>3110AGUJ00003</t>
  </si>
  <si>
    <t>Aguja de punción seca sujeta al tubo guía mediante mecanismo click, sin componentes químicos en la sujeción de la aguja. 0,25X25</t>
  </si>
  <si>
    <t>507957</t>
  </si>
  <si>
    <t>3110AGUJ00004</t>
  </si>
  <si>
    <t xml:space="preserve">Aguja de punción seca sujeta al tubo guía mediante mecanismo click, sin componentes químicos en la sujeción de la aguja. 0,25X40. </t>
  </si>
  <si>
    <t>507958</t>
  </si>
  <si>
    <t>3110AGUJ00005</t>
  </si>
  <si>
    <t>Aguja de punción seca sujeta al tubo guía mediante mecanismo click, sin componentes químicos en la sujeción de la aguja.0,30X60.</t>
  </si>
  <si>
    <t>507961</t>
  </si>
  <si>
    <t>3110AGUJ00006</t>
  </si>
  <si>
    <t>Aguja de punta lápiz para anestesia espinal n° 27 G.</t>
  </si>
  <si>
    <t>405075</t>
  </si>
  <si>
    <t>3110AGUJ00007</t>
  </si>
  <si>
    <t>Aguja para la localización y bloqueo anestésico mediante técnica de punción única aplicada a la anestesia de plexos y nervios periféricos guiada a través de ecografía y neuroestimulación 360° 22 G x 2 0.70 x 50mm.</t>
  </si>
  <si>
    <t>4894502</t>
  </si>
  <si>
    <t>3110AGUJ00008</t>
  </si>
  <si>
    <t>Aguja para la localización y bloqueo anestésico mediante técnica de punción única aplicada a la anestesia de plexos y nervios periféricos guiada a través de ecografía y neuroestimulación. 360° 20 G x 4 0.90 x 100mm.</t>
  </si>
  <si>
    <t>4892510-01</t>
  </si>
  <si>
    <t>3110AGUJ00009</t>
  </si>
  <si>
    <t>Aguja para la localización y bloqueo anestésico mediante técnica de punción única aplicada a la anestesia de plexos y nervios periféricos guiada a través de ecografía y neuroestimulación. 360° 20 Gx6 ,0,9 x 150mm.</t>
  </si>
  <si>
    <t>4892515-01</t>
  </si>
  <si>
    <t>3110AGUJ00010</t>
  </si>
  <si>
    <t xml:space="preserve">Aguja polymedic 22/27G 90 mm </t>
  </si>
  <si>
    <t>3110AGUJ00011</t>
  </si>
  <si>
    <t xml:space="preserve">Aguja sin cabeza con mango rígido. Acero quirúrgico de alta resistencia, afilado especial para punción seca y triple capa de aceite. 0,30X0,40. </t>
  </si>
  <si>
    <t>3110AGUJ00012</t>
  </si>
  <si>
    <t xml:space="preserve">Aguja sin cabeza con mango rígido. Acero quirúrgico de alta resistencia, afilado especial para punción seca y triple capa de aceite.0,25X0,30. </t>
  </si>
  <si>
    <t>3110AGUJ00013</t>
  </si>
  <si>
    <t xml:space="preserve">Aguja spinocan 0.7 X 88 G22 </t>
  </si>
  <si>
    <t>4507908-01</t>
  </si>
  <si>
    <t>3110AGUJ00014</t>
  </si>
  <si>
    <t>Agujas con punta de lápiz para anestesia espinal y punción lumbar diagnóstica 27G (0,4x120) Diseño de la punta para mínima penetración intratecal evitando un bloqueo incorrecto. Pabellón transparente con prisma que refleje el reflujo del LCR.</t>
  </si>
  <si>
    <t>4502120-13</t>
  </si>
  <si>
    <t>3110AGUJ00015</t>
  </si>
  <si>
    <t>Agujas de 0.25x8mm para plumas y jeringas de longitud de 8mm y 31 gramos de grosor. Agujas extrafinas que garanticen mayor comodidad en el momento de la inyección por un biselado especial</t>
  </si>
  <si>
    <t>320213</t>
  </si>
  <si>
    <t>3110AGUJ00016</t>
  </si>
  <si>
    <t>Agujas espinales con doble gauge micro-tip 22/27 G 3 mm 38 mm negro/gris.</t>
  </si>
  <si>
    <t>21922-27</t>
  </si>
  <si>
    <t>3110AGUJ00017</t>
  </si>
  <si>
    <t>Agujas hipodérmicas estériles 20Gx1 0,9x25mm.</t>
  </si>
  <si>
    <t>304827 (10056)</t>
  </si>
  <si>
    <t>3110AGUJ00018</t>
  </si>
  <si>
    <t>Agujas hipodérmicas estériles 21Gx1 1/2 0,8x40mm.</t>
  </si>
  <si>
    <t>10054</t>
  </si>
  <si>
    <t>3110AGUJ00019</t>
  </si>
  <si>
    <t>Agujas hipodérmicas estériles 23Gx1 0,6x25mm.</t>
  </si>
  <si>
    <t>3110AGUJ00020</t>
  </si>
  <si>
    <t>Agujas hipodérmicas estériles 25Gx5/8 0,5x16mm.</t>
  </si>
  <si>
    <t>10051</t>
  </si>
  <si>
    <t>3110AGUJ00021</t>
  </si>
  <si>
    <t>Agujas hipodérmicas estériles. 19Gx1 1/2 1,1x40mm.</t>
  </si>
  <si>
    <t>301500</t>
  </si>
  <si>
    <t>3110AGUJ00022</t>
  </si>
  <si>
    <t>Agujas hipodérmicas estériles. 20Gx1 1/2 0,9x40mm.</t>
  </si>
  <si>
    <t>301300 (10057)</t>
  </si>
  <si>
    <t>3110AGUJ00023</t>
  </si>
  <si>
    <t>Agujas hipodérmicas estériles. Aguja 27Gx1/2 0,4x13mm</t>
  </si>
  <si>
    <t>300635</t>
  </si>
  <si>
    <t>3110AGUJ00024</t>
  </si>
  <si>
    <t>Agujas punción seca de 0,30mm X 0,75mm</t>
  </si>
  <si>
    <t>3110AGUJ00025</t>
  </si>
  <si>
    <t>Agujas de punción seca de 0.30mm X 40mm</t>
  </si>
  <si>
    <t>3130ADAP00003</t>
  </si>
  <si>
    <t>Alargadera de extensión con una o dos válvulas sin aguja adicionales, con abrazadera deslizante, no está hecho con DEHP o látex de caucho natural.</t>
  </si>
  <si>
    <t>3130ADAP00004</t>
  </si>
  <si>
    <t>Alargadera Tubo 50 cm. DI.0 3.00 x DE.0 4.10 mm, Luer lock macho fijo, luer lock hembra.</t>
  </si>
  <si>
    <t>DI-50 C</t>
  </si>
  <si>
    <t>3190QUIR00001</t>
  </si>
  <si>
    <t xml:space="preserve"> Alfombra antimicrobiana y antibacteriana de 45X115. Azul. Multicapa Fuerte. Limpia las suelas de los zapatos y ruedas de camillas al deslizarse por encima de la alfombra. Barrera contra crecimiento y proliferación de microorganismos. Masa adherente con agente bactericida.</t>
  </si>
  <si>
    <t>3190QUIR00002</t>
  </si>
  <si>
    <t>Alfombra antimicrobiana y antibacteriana  90X115 azul. Multicapa Fuerte. Limpia las suelas de los zapatos y ruedas de camillas al deslizarse por encima de la alfombra. Barrera contra crecimiento y proliferación de microorganismos. Masa adherente con agente bactericida.</t>
  </si>
  <si>
    <t>GIM36695</t>
  </si>
  <si>
    <t>3190QUIR00003</t>
  </si>
  <si>
    <t>Alfombrilla de mesa de operaciones, combina silicona ultra suave y ligera en la base y gel de silicona más denso en la superficie, con perfil en relieve único que amortigua el cuerpo durante la cirugía. Alfombrilla 3/4 de mesa 1150x 520x 10mm</t>
  </si>
  <si>
    <t>AZ611</t>
  </si>
  <si>
    <t>3190QUIR00004</t>
  </si>
  <si>
    <t>Alfombrilla de mesa de operaciones combina silicona ultra suave y ligera en la base y gel de silicona más denso en la superficie, con perfil en relieve único que amortigua el cuerpo durante la cirugía. Alfombrilla de mesa universal 520 x 520x 10mm</t>
  </si>
  <si>
    <t>AZ610</t>
  </si>
  <si>
    <t>Material de curas, suturas y apósitos.</t>
  </si>
  <si>
    <t>3120ALGO00001</t>
  </si>
  <si>
    <t>Algodón en Zig Zag. 100% puro algodón. 100 grs.</t>
  </si>
  <si>
    <t>0107.22</t>
  </si>
  <si>
    <t>3120ALGO00002</t>
  </si>
  <si>
    <t>Algodón en Zig Zag. 100% puro algodón. 50grs.</t>
  </si>
  <si>
    <t>0102.04</t>
  </si>
  <si>
    <t>3120ALGO00003</t>
  </si>
  <si>
    <t>Algodón enrollado en paquetes de 100 gr, elaborado a partir de fibras de puro algodón 100%</t>
  </si>
  <si>
    <t>0056.04</t>
  </si>
  <si>
    <t>3190ELEC00001</t>
  </si>
  <si>
    <t xml:space="preserve">Almohadillas para electrodos. Esponjas para humedecer y asegurar la conductividad en la aplicación con electrodos de caucho, elaborada con tres capas que mantiene el grado de humedad todo el tratamiento 6X8cm </t>
  </si>
  <si>
    <t>8711208</t>
  </si>
  <si>
    <t>3190ELEC00002</t>
  </si>
  <si>
    <t>Almohadillas para electrodos 8X12cm. Esponjas para humedecer y asegurar la conductividad en la aplicación con electrodos de caucho, elaborada con tres capas que mantiene el grado de humedad todo el tratamiento</t>
  </si>
  <si>
    <t>8711207</t>
  </si>
  <si>
    <t>3200RESP00001</t>
  </si>
  <si>
    <t>Ambú resucitador desechable. Talla adulto. Recuperación inmediata de bolsa.
Sistema de válvula con un sólo obturador para un funcionamiento seguro. Asa de sujeción integrada para comodidad del usuario y compresión uniforme. La bolsa de grosor fino permite la distensibilidad pulmonar y "sentir su efecto". Superficie SafeGrip (Superficie Segura) para un manejo seguro en ambientes estresantes. Puerto de medicación que permite la administración rápida de medicamentos sin desconectar el Ambú del tubo ET. Fácil conexión del manómetro de presión y válvula PEEP.</t>
  </si>
  <si>
    <t>563</t>
  </si>
  <si>
    <t>3140ESTE00002</t>
  </si>
  <si>
    <t>Aparato de pruebas de procesos, de cargas porosas, validado para probar la capacidad de la extracción de aire (penetración de vapor). Uso solamente de esterilizadores pequeños tipo B. Kit aparato + 250 tiras indicadoras.</t>
  </si>
  <si>
    <t xml:space="preserve"> KH2X15-3.5Y/P</t>
  </si>
  <si>
    <t>3180CLIP00003</t>
  </si>
  <si>
    <t xml:space="preserve">Aplicador clip titanio l-24cm </t>
  </si>
  <si>
    <t>3200INST00001</t>
  </si>
  <si>
    <t>Aplicador tubiton talla pequeña</t>
  </si>
  <si>
    <t>3120APOS00001</t>
  </si>
  <si>
    <t>Apósito adhesivo impermeable. Film transpirable que se adhiere con seguridad y sin dejar residuos en la piel, creando una barrera que evita posibles infecciones y aleja la humedad de la herida. Para la protección de heridas en deportes y baño. 10X12,5cm</t>
  </si>
  <si>
    <t>3120APOS00002</t>
  </si>
  <si>
    <t xml:space="preserve">Apósito auto adhesivo estéril de tejido sin tejer con compresa central. Formado por Polietileno, viscosa y tejido sin tejer adhesivada con adhesivo acrílico.  10X8cm. </t>
  </si>
  <si>
    <t>900873</t>
  </si>
  <si>
    <t>3120APOS00003</t>
  </si>
  <si>
    <t xml:space="preserve">Apósito auto adhesivo estéril de tejido sin tejer con compresa central. Formado por Polietileno, viscosa y tejido sin tejer adhesivada con adhesivo acrílico. 15X8cm. </t>
  </si>
  <si>
    <t>900874</t>
  </si>
  <si>
    <t>3120APOS00004</t>
  </si>
  <si>
    <t xml:space="preserve">Apósito auto adhesivo estéril de tejido sin tejer con compresa central. Formado por Polietileno, viscosa y tejido sin tejer adhesivada con adhesivo acrílico. 20X8cm. </t>
  </si>
  <si>
    <t>900875</t>
  </si>
  <si>
    <t>3120APOS00005</t>
  </si>
  <si>
    <t xml:space="preserve">Apósito auto adhesivo estéril de tejido sin tejer con compresa central. Formado por Polietileno, viscosa y tejido sin tejer adhesivada con adhesivo acrílico. .7,2X5cm </t>
  </si>
  <si>
    <t>900870</t>
  </si>
  <si>
    <t>3120APOS00006</t>
  </si>
  <si>
    <t xml:space="preserve">Apósito Biosintético de 13 X 13 cm, sustituto cutáneo biosintético y bicapa con péptidos de colágeno porcino tipo I, para adhierir a la dermis facilitando la recuperación de la función estructural y biológica y reduciendo dolor. </t>
  </si>
  <si>
    <t>66800174</t>
  </si>
  <si>
    <t>3120APOS00007</t>
  </si>
  <si>
    <t>Apósito de espuma para heridas con moderado a alto nivel de exudado. Sellado de los bordes de la herida previniendo que el exudado se extienda por la piel perilesional, minimizando el riesgo de maceración</t>
  </si>
  <si>
    <t>3120APOS00008</t>
  </si>
  <si>
    <t>Apósito en rollo de tela sin tejer con adhesivo hipoalergénico</t>
  </si>
  <si>
    <t>3120APOS00009</t>
  </si>
  <si>
    <t>Apósito estéril de 5x7,5cm. Capa de contacto con la herida suave. Diseño de malla abierta que permite que el exudado se transfiera correctamente a un apósito secundario y aplicar tratamientos tópicos. Evita que el apósito externo se pegue a la herida, reduciendo al mínimo el traumatismo y el dolor.</t>
  </si>
  <si>
    <t>3120APOS00010</t>
  </si>
  <si>
    <t xml:space="preserve">Apósito multicapa autoadherente de silicona, diseñado para lesiones con un amplio rango: heridas exudativas tales como úlceras por presión, úlceras en miembros inferiores (piernas y pies) y heridas traumáticas.  15X15cm </t>
  </si>
  <si>
    <t>3120APOS00011</t>
  </si>
  <si>
    <t xml:space="preserve">Apósito multicapa autoadherente de silicona, diseñado para lesiones con un amplio rango: heridas exudativas tales como úlceras por presión, úlceras en miembros inferiores (piernas y pies) y heridas traumáticas.  7,5 x 7,5 cm </t>
  </si>
  <si>
    <t>3120APOS00012</t>
  </si>
  <si>
    <t xml:space="preserve">Apósito multicapa autoadherente de suave silicona diseñado para lesiones con un amplio rango: heridas exudativas tales como úlceras por presión, úlceras en miembros inferiores (piernas y pies) y heridas traumáticas. 10X10cm </t>
  </si>
  <si>
    <t>3120APOS00013</t>
  </si>
  <si>
    <t xml:space="preserve">Apósito para cánulas autoadhesivo y estéril, compuesto de materiales hipoalergénicos y con una parte acolchada no adherente. Para fijar las cánulas I.V. Medidas 8x7cm. </t>
  </si>
  <si>
    <t>685756</t>
  </si>
  <si>
    <t>3120APOS00014</t>
  </si>
  <si>
    <t xml:space="preserve">Apósito transparente de poliuretano estéril. Impermeable y transpirable. Barrera bacteriana 10X12cm </t>
  </si>
  <si>
    <t>1626W</t>
  </si>
  <si>
    <t>3120APOS00015</t>
  </si>
  <si>
    <t xml:space="preserve">Apósito transparente de poliuretano. Película transparente y adhesiva, impermeable al agua y a la humedad, adaptable a cualquier zona y extensible 45X28cm. </t>
  </si>
  <si>
    <t>4988</t>
  </si>
  <si>
    <t>3120APOS00016</t>
  </si>
  <si>
    <t xml:space="preserve">Apósito transparente de poliuretano. Película transparente y adhesiva, impermeable al agua y a la humedad, adaptable a cualquier zona y extensible. 30X28cm. </t>
  </si>
  <si>
    <t>4987</t>
  </si>
  <si>
    <t>3120APOS00017</t>
  </si>
  <si>
    <t xml:space="preserve">Apósito transparente para fijar vías intravenosas periféricas y centrales. Pacientes adultos y pediátricos.7X8,5cm </t>
  </si>
  <si>
    <t>1633IV</t>
  </si>
  <si>
    <t>3120APOS00018</t>
  </si>
  <si>
    <t xml:space="preserve">Apósitos de celulosa precortada 4cm x 5cm. Compuesto por 12 capas de celulosa. </t>
  </si>
  <si>
    <t>143213</t>
  </si>
  <si>
    <t>3090CREM00002</t>
  </si>
  <si>
    <t>Crema de bálsamo de harpago 1 litro.</t>
  </si>
  <si>
    <t xml:space="preserve"> PI1201</t>
  </si>
  <si>
    <t>3190REHA00001</t>
  </si>
  <si>
    <t>Banda de compresión y movimiento. Con posibilidad de realizar movimiento s complejos mientras se comprime la parte del cuerpo en cuestión. Fabricado en látex puro natural (99% libre de alérgenos). Rojo</t>
  </si>
  <si>
    <t xml:space="preserve"> TB12193</t>
  </si>
  <si>
    <t>3190COLL00001</t>
  </si>
  <si>
    <t xml:space="preserve">Banda de espuma para inmovilización, Espuma de poliuretano recubierta con tejido 100% algodón. Beige. Talla 6m x 7,5cm. </t>
  </si>
  <si>
    <t>3190ELEC00003</t>
  </si>
  <si>
    <t>Banda de fijación 250x3 cm. Cinta de Fijación para Electrodos - 250 cm</t>
  </si>
  <si>
    <t>500290</t>
  </si>
  <si>
    <t>3190REHA00002</t>
  </si>
  <si>
    <t>Banda elástica para mejorar y fortalecer el tono muscular. Aumenta resistencia y movilidad. Con distintas resistencias. Plata 5,5m</t>
  </si>
  <si>
    <t>TBE05508</t>
  </si>
  <si>
    <t>3190REHA00003</t>
  </si>
  <si>
    <t>Banda elástica para mejorar y fortalecer el tono muscular. Aumenta resistencia y movilidad. Con distintas resistencias.  Negro  fuerte especial 45m</t>
  </si>
  <si>
    <t>TBE45705</t>
  </si>
  <si>
    <t>3190REHA00004</t>
  </si>
  <si>
    <t>Banda elástica para mejorar y fortalecer el tono muscular. Aumenta resistencia y movilidad. Con distintas resistencias. Rojo medio 45m</t>
  </si>
  <si>
    <t>:TBE45702</t>
  </si>
  <si>
    <t>3190REHA00005</t>
  </si>
  <si>
    <t>Banda elástica para mejorar y fortalecer el tono muscular. Aumenta resistencia y movilidad. Con distintas resistencias. Verde fuerte 45,7m</t>
  </si>
  <si>
    <t>145703</t>
  </si>
  <si>
    <t>3190REHA00006</t>
  </si>
  <si>
    <t xml:space="preserve">Banda elástica para mejorar y fortalecer el tono muscular. Aumenta resistencia y movilidad. Con distintas resistencias.Rojo medio 45,7m </t>
  </si>
  <si>
    <t>145702</t>
  </si>
  <si>
    <t>3190REHA00007</t>
  </si>
  <si>
    <t>Banda elástica para mejorar y fortalecer el tono muscular. Aumenta resistencia y movilidad. Con distintas resistencias.Verde fuerte 45m</t>
  </si>
  <si>
    <t>TBE45703</t>
  </si>
  <si>
    <t>3120ESPA00001</t>
  </si>
  <si>
    <t xml:space="preserve">Esparadrapo elástico para la retención de heridas, con adhesivo hipoalergénico Banda de tejido sin tejer de 2,5cmX 10m </t>
  </si>
  <si>
    <t>3190REHA00008</t>
  </si>
  <si>
    <t>Bandas de goma individuales. 32mm 1.6mm. Bolsa de 85g</t>
  </si>
  <si>
    <t>TBE01502</t>
  </si>
  <si>
    <t>3190REHA00009</t>
  </si>
  <si>
    <t>Bandas de goma individuales. 51mm 1.6mm. Bolsa de 85g</t>
  </si>
  <si>
    <t>TBE01503</t>
  </si>
  <si>
    <t>3190REHA00010</t>
  </si>
  <si>
    <t>Bandas de goma individuales. 64mm 1.6mm. Bolsa de 85g</t>
  </si>
  <si>
    <t>TBE01504</t>
  </si>
  <si>
    <t>3190REHA00011</t>
  </si>
  <si>
    <t>Bandas elásticas para el trabajo de las extremidades inferiores. Cuatro niveles de intensidad según color. Amarillo 20,5CMX7,6cm</t>
  </si>
  <si>
    <t>TB20810</t>
  </si>
  <si>
    <t>3190REHA00012</t>
  </si>
  <si>
    <t>Bandas elásticas para el trabajo de las extremidades inferiores. Cuatro niveles de intensidad según color. Amarillo 30,5CMX7,6cm</t>
  </si>
  <si>
    <t>TB20811</t>
  </si>
  <si>
    <t>3190REHA00013</t>
  </si>
  <si>
    <t>Bandas elásticas para el trabajo de las extremidades inferiores. Cuatro niveles de intensidad según color. Azul 20,5CMX7,6cm</t>
  </si>
  <si>
    <t>TB20840</t>
  </si>
  <si>
    <t>3190REHA00014</t>
  </si>
  <si>
    <t>Bandas elásticas para el trabajo de las extremidades inferiores. Cuatro niveles de intensidad según color. Rojo 20,5CMX7,6cm</t>
  </si>
  <si>
    <t>TB20820</t>
  </si>
  <si>
    <t>3190REHA00015</t>
  </si>
  <si>
    <t>Bandas elásticas para el trabajo de las extremidades inferiores. Cuatro niveles de intensidad según color. Rojo 45,5CMX7,6cm</t>
  </si>
  <si>
    <t>TB20841</t>
  </si>
  <si>
    <t>3190REHA00016</t>
  </si>
  <si>
    <t>Bandas elásticas para el trabajo de las extremidades inferiores. Cuatro niveles de intensidad según color. Verde 45,5CMX7,6cm</t>
  </si>
  <si>
    <t>TB20851</t>
  </si>
  <si>
    <t>3200INST00002</t>
  </si>
  <si>
    <t xml:space="preserve">Báscula digital </t>
  </si>
  <si>
    <t xml:space="preserve"> 9400</t>
  </si>
  <si>
    <t>3130ROPA00001</t>
  </si>
  <si>
    <t>Bata blanca con puño de 26 gr.</t>
  </si>
  <si>
    <t>36310</t>
  </si>
  <si>
    <t>3130ROPA00002</t>
  </si>
  <si>
    <t>Bata de operación talla XL, 132 cm, con 2 toallas de mano embalado</t>
  </si>
  <si>
    <t xml:space="preserve">005977001 </t>
  </si>
  <si>
    <t>3130ROPA00003</t>
  </si>
  <si>
    <t>Batas desechables con mangas para pacientes. Con mangas . No estéril, color celeste. Tela sin tejer Polipropileno 100% de 40 g/m2.</t>
  </si>
  <si>
    <t>005977001-2</t>
  </si>
  <si>
    <t>3130BIST00001</t>
  </si>
  <si>
    <t xml:space="preserve">Bisturí con mango desechable de máxima calidad con hoja de acero al carbono. Estériles. Envasados individualmente en sobre de aluminio.Nº11 </t>
  </si>
  <si>
    <t>3190ESTE00002</t>
  </si>
  <si>
    <t xml:space="preserve">Bobina mixta con fuelle de 400X80X100 </t>
  </si>
  <si>
    <t>104AMF4010</t>
  </si>
  <si>
    <t>3190ESTE00003</t>
  </si>
  <si>
    <t>Bobina mixta con fuelle. Rollos pelables para envasado de material destinado a esterilización por vapor de agua, óxido de etileno y formaldehído. 250X60mm  X 100 m</t>
  </si>
  <si>
    <t>103300080000</t>
  </si>
  <si>
    <t>3110SOND00001</t>
  </si>
  <si>
    <t xml:space="preserve">Bolsa   para   recogida   de   orina   de   2.000   ml   de capacidad  cerrada  con  válvula  antirreflujo  y  válvula
de vaciado. Bolsa de PVC atóxico transparente. </t>
  </si>
  <si>
    <t>3190REHA00017</t>
  </si>
  <si>
    <t xml:space="preserve">Bolsa compresa gel frío y calor reutilizable 30X26cm </t>
  </si>
  <si>
    <t>3190REHA00018</t>
  </si>
  <si>
    <t xml:space="preserve">Bolsa de frio instantáneo. Un solo uso. 14x24cm </t>
  </si>
  <si>
    <t>47423-00000-02</t>
  </si>
  <si>
    <t>3190REHA00019</t>
  </si>
  <si>
    <t xml:space="preserve">Bolsa de frío/calor reutilizable. Alcanza hasta 30° bajo cero, y que se pueda calentar en microondas. Medidas: 15x25 cm. Color azul. </t>
  </si>
  <si>
    <t>3190BOLS00001</t>
  </si>
  <si>
    <t xml:space="preserve">Bolsas autoadhesivas para esterilización a vapor, con indicador impreso en el sobre. Fabricado en papel de grado médico, film de poliéster y polipropileno. De acuerdo con la normativa EN 868-5. Cierre con adhesivo. Libre de látex y PVC. 130X254mm. </t>
  </si>
  <si>
    <t>155311253000</t>
  </si>
  <si>
    <t>3190BOLS00002</t>
  </si>
  <si>
    <t xml:space="preserve">Bolsas autoadhesivas para esterilización a vapor, con indicador impreso en el sobre. Fabricado en papel de grado médico, film de poliéster y polipropileno. De acuerdo con la normativa EN 868-5. Cierre con adhesivo. Libre de látex y PVC. 90X203mm. </t>
  </si>
  <si>
    <t xml:space="preserve"> 15311249000 </t>
  </si>
  <si>
    <t>3190BOLS00003</t>
  </si>
  <si>
    <t xml:space="preserve">Bolsas para esterilización mixtas con fuelle. Papel de grado médico: Celulosa pura blanqueada, resistente a la esterilización. Barrera biológica. Film plástico: Formado por dos láminas simples. Film de especial resistencia al desgarro que mejora la pelabilidad. 200X480X50mm </t>
  </si>
  <si>
    <t>15293BP02048</t>
  </si>
  <si>
    <t>3190BOLS00004</t>
  </si>
  <si>
    <t xml:space="preserve">Bolsas para esterilización mixtas con fuelle. Papel de grado médico: Celulosa pura blanqueada, resistente a la esterilización. Barrera biológica. Film plástico: Formado por dos láminas simples. Film de especial resistencia al desgarro que mejora la pelabilidad. 200X480X60mm </t>
  </si>
  <si>
    <t>15293BP02548</t>
  </si>
  <si>
    <t>3190BOLS00005</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</si>
  <si>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100X270mm </t>
  </si>
  <si>
    <t>102300099000</t>
  </si>
  <si>
    <t>3190BOLS00006</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</si>
  <si>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100X240mm </t>
  </si>
  <si>
    <t>102300100000</t>
  </si>
  <si>
    <t>3190BOLS00007</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</si>
  <si>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150X270mm </t>
  </si>
  <si>
    <t xml:space="preserve">102300102000 </t>
  </si>
  <si>
    <t>3190BOLS00008</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</si>
  <si>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150X360 </t>
  </si>
  <si>
    <t xml:space="preserve"> 102300104000</t>
  </si>
  <si>
    <t>3190BOLS00009</t>
  </si>
  <si>
    <t xml:space="preserve">Bolsas para esterilización mixtas sin fuelle. Bolsas mixtas planas de alta pelabilidad BOP, con indicadores vapor y óxido de etileno. Papel de grado médico 60 g/m2 mejorado en su desprendimiento de fibra con un film de doble lámina plástica multicapa PE-PP de elevado nivel de resistencia que permite la apertura del envase sin desgarros en su cara transparente. 210X420mm </t>
  </si>
  <si>
    <t xml:space="preserve"> 102300107000</t>
  </si>
  <si>
    <t>3200REHA00001</t>
  </si>
  <si>
    <t>Equipo de entrenamiento funcional diseñado para proporcionar un desafío constante a tu cuerpo mientras te ejercitas. Este equipo es una pelota grande de fitness cortada por la mitad, con una parte estable y otra inestable que permite realizar ejercicios de equilibrio y estabilidad. 63X30</t>
  </si>
  <si>
    <t>MNS45P</t>
  </si>
  <si>
    <t>3200ADAP00003</t>
  </si>
  <si>
    <t>Botella de plástico de orina para caballero</t>
  </si>
  <si>
    <t>3200REHA00002</t>
  </si>
  <si>
    <t>Brazaletes aquafitness adulto, negro naranja lastrados 2x 0,5 Kg.</t>
  </si>
  <si>
    <t>SV0962</t>
  </si>
  <si>
    <t>3110AGUJ00026</t>
  </si>
  <si>
    <t xml:space="preserve">Palomilla de seguridad venofix safety 21G </t>
  </si>
  <si>
    <t>4056504-01</t>
  </si>
  <si>
    <t>3200ADAP00004</t>
  </si>
  <si>
    <t>Cable de spo2 pulxiosímetro</t>
  </si>
  <si>
    <t>3200ADAP00005</t>
  </si>
  <si>
    <t>Cable gris duo tens 511424</t>
  </si>
  <si>
    <t>G3330</t>
  </si>
  <si>
    <t>3200ADAP00006</t>
  </si>
  <si>
    <t>Cable paciente de 2mm negro con clips 458380</t>
  </si>
  <si>
    <t>3444211</t>
  </si>
  <si>
    <t>3200ADAP00007</t>
  </si>
  <si>
    <t>Cable Tens para modelo Tensmed</t>
  </si>
  <si>
    <t>3444-001 (504215/457947)</t>
  </si>
  <si>
    <t>3200ADAP00008</t>
  </si>
  <si>
    <t>Cable y placa retorno tcare power</t>
  </si>
  <si>
    <t>3110AGUJ00027</t>
  </si>
  <si>
    <t>Catéter intravenoso periférico con sistema de seguridad pasiva.  Introcan safety 18G</t>
  </si>
  <si>
    <t>3110AGUJ00028</t>
  </si>
  <si>
    <t xml:space="preserve">Catéter intravenoso periférico con sistema de seguridad pasiva. Introcan safety 20G </t>
  </si>
  <si>
    <t>3110AGUJ00029</t>
  </si>
  <si>
    <t xml:space="preserve">Catéter intravenoso periférico con sistema de seguridad pasiva. Introcan safety 22G </t>
  </si>
  <si>
    <t>4251628-01</t>
  </si>
  <si>
    <t>3130ROPA00004</t>
  </si>
  <si>
    <t xml:space="preserve">Calzas cubrezapatos, fabricadas en tela sin tejer. Polipropileno 100% de 20 g/m2. Elástico en parte superior para una buena fijación al tobillo.Talla única. No estéril. Verde. </t>
  </si>
  <si>
    <t>15010</t>
  </si>
  <si>
    <t>3120APOS00019</t>
  </si>
  <si>
    <t>Campo de Incisión Antimicrobiano 56cm x 45cm.</t>
  </si>
  <si>
    <t>6650</t>
  </si>
  <si>
    <t>3130ROPA00005</t>
  </si>
  <si>
    <t>Campo de protección de 2 capas de 45x75cm, paño estéril no fenestrado</t>
  </si>
  <si>
    <t>277500</t>
  </si>
  <si>
    <t>3110RESP00001</t>
  </si>
  <si>
    <t>Cánula Yankauer 4 mm x 25cm. Estéril. Punta recta Fabricado en PVC atóxico y transparente.</t>
  </si>
  <si>
    <t>27512</t>
  </si>
  <si>
    <t>3110AGUJ00030</t>
  </si>
  <si>
    <t>Cánulas para punción espinal con punta de forma cónica elíptica con orificio lateral ovalado de acero inoxidable de calidad médica y empuñadura transparente. Color negro/gris. Introductor 30mm. Long. 90mm. Talla 22/27G</t>
  </si>
  <si>
    <t>405069</t>
  </si>
  <si>
    <t>3130RESP00001</t>
  </si>
  <si>
    <t>Cánula aspiración Yankauer flexible FR/CH-22, 6 mm. Ø, 25 cm.</t>
  </si>
  <si>
    <t>8888502005</t>
  </si>
  <si>
    <t>3190ESTE00004</t>
  </si>
  <si>
    <t>Carrete de código de color para identificación de los instrumentos por el cirujano, ajuste especialidad y suite. Esterilizable por vapor de agua, gas y flash. (1/4 ).  6,4mm blanca</t>
  </si>
  <si>
    <t>120010370000</t>
  </si>
  <si>
    <t>3190ESTE00005</t>
  </si>
  <si>
    <t>Carrete de código de color para identificación de los instrumentos por el cirujano, ajuste especialidad y suite. Esterilizable por vapor de agua, gas y flash. (1/4 ).  6,4mm roja</t>
  </si>
  <si>
    <t xml:space="preserve"> 12001040000</t>
  </si>
  <si>
    <t>3190ESTE00006</t>
  </si>
  <si>
    <t>Carrete de código de color para identificación de los instrumentos por el cirujano, ajuste especialidad y suite. Esterilizable por vapor de agua, gas y flash. (1/4 ). 6,4 mm amarilla</t>
  </si>
  <si>
    <t>120010410000</t>
  </si>
  <si>
    <t>3190ESTE00007</t>
  </si>
  <si>
    <t>Carrete de código de color para identificación de los instrumentos por el cirujano, ajuste especialidad y suite. Esterilizable por vapor de agua, gas y flash. (1/4 ). 6,4 mm marrón</t>
  </si>
  <si>
    <t xml:space="preserve">120010440000 </t>
  </si>
  <si>
    <t>3190ESTE00008</t>
  </si>
  <si>
    <t>Carrete de código de color para identificación de los instrumentos por el cirujano, ajuste especialidad y suite. Esterilizable por vapor de agua, gas y flash. (1/4 ). 6,4 mm naranja</t>
  </si>
  <si>
    <t>120010430000</t>
  </si>
  <si>
    <t>3190ESTE00009</t>
  </si>
  <si>
    <t>Carrete de código de color para identificación de los instrumentos por el cirujano, ajuste especialidad y suite. Esterilizable por vapor de agua, gas y flash. (1/4 ). 6,4mm azul</t>
  </si>
  <si>
    <t>3190ESTE00010</t>
  </si>
  <si>
    <t xml:space="preserve">Carrete de código de color para identificación de los instrumentos por el cirujano, ajuste especialidad y suite. Esterilizable por vapor de agua, gas y flash. (1/4 ). 6,4mm verde. </t>
  </si>
  <si>
    <t>3190ESTE00011</t>
  </si>
  <si>
    <t>Carrete de código de color para identificación de los instrumentos por el cirujano, ajuste especialidad y suite. Esterilizable por vapor de agua, gas y flash. (1/4 ). 6,4mm violeta</t>
  </si>
  <si>
    <t>3190ESTE00012</t>
  </si>
  <si>
    <t xml:space="preserve">Carrete de código de color para identificación de los instrumentos por el cirujano, ajuste especialidad y suite. Esterilizable por vapor de agua, gas y flash. (1/4 ). Azul celeste. 6,4mm. </t>
  </si>
  <si>
    <t>3190ESTE00013</t>
  </si>
  <si>
    <t xml:space="preserve">Cassettes sterrad nx. esterilizante en formato de cassette, que entrega una cantidad predefinida de peróxido de hidrógeno por ciclo para lograr la esterilización de manera conveniente y efectiva. </t>
  </si>
  <si>
    <t>3110CATE00006</t>
  </si>
  <si>
    <t>Catéter de embolectomía con punta corta distal que permite una inserción arterial mas fácil, reduciendo la disección de placa. Globo resistente, se infla con una forma cilíndrica. El cuerpo del catéter es lo suficientemente rígido para la inserción contrario al flujo sanguíneo. catéter Fogarty para embolectomía 3fr 80cm.</t>
  </si>
  <si>
    <t>120803F</t>
  </si>
  <si>
    <t>Antisépticos y desinfectantes.</t>
  </si>
  <si>
    <t>3150DESI00001</t>
  </si>
  <si>
    <t>Cepillo desechable de uso quirúrgico, impregnado en jabón de clorhexidina digluconato al 4%, con esponja para el lavado de manos y uñas.</t>
  </si>
  <si>
    <t>3150DESI00002</t>
  </si>
  <si>
    <t xml:space="preserve">Cepillo esponja povidona yodada </t>
  </si>
  <si>
    <t>30210</t>
  </si>
  <si>
    <t>3200CEST00001</t>
  </si>
  <si>
    <t xml:space="preserve">Cesta porta instrumentos con asas. Dimensiones 480 x 245 x 50 mm. Malla de acero inoxidable. </t>
  </si>
  <si>
    <t xml:space="preserve"> 94999</t>
  </si>
  <si>
    <t>3190TIRA00001</t>
  </si>
  <si>
    <t>Cierres de velcro con adhesivo blanco, círculos de 3/4 pulgadas, cierres de gancho y lazo redondos</t>
  </si>
  <si>
    <t xml:space="preserve"> PS18</t>
  </si>
  <si>
    <t>3190TIRA00002</t>
  </si>
  <si>
    <t xml:space="preserve">Cinchas para fijación de electrodos. Elásticas, que evitan el uso de adhesivos. Tamaño 8x150cm. </t>
  </si>
  <si>
    <t>CH1206</t>
  </si>
  <si>
    <t>3190TIRA00003</t>
  </si>
  <si>
    <t xml:space="preserve">Cinta de lazo de terciopelo negro de doble cara Longitud: 25 m - 98 2/5 </t>
  </si>
  <si>
    <t>35444L</t>
  </si>
  <si>
    <t>3140ESTE00003</t>
  </si>
  <si>
    <t xml:space="preserve">Cinta Indicadora de esterilización para vapor sin plomo 1,8cm x 55m. </t>
  </si>
  <si>
    <t xml:space="preserve">1322-18 </t>
  </si>
  <si>
    <t>3120VEND00001</t>
  </si>
  <si>
    <t>Cinta inelástica de alta resistencia ideal para la reorientación articular y el vendaje funcional patelofemoral y de hombro. Adhesivo de óxido de zinc de alta resistencia. Con látex de caucho. Medidas: 3,8 cm x 13,7 m. Kit con una unidad de la cinta de 3,8 cm, más una unidad de apósito de fijación rápida, elástico de 5 cm x 10 m.</t>
  </si>
  <si>
    <t>3200REHA00003</t>
  </si>
  <si>
    <t>Cinta medidora de contornos</t>
  </si>
  <si>
    <t>3190TIRA00004</t>
  </si>
  <si>
    <t>Cinta negra para ganchos autoadhesiva 25mm Length: 25 m (98 2/5)</t>
  </si>
  <si>
    <t>35409H</t>
  </si>
  <si>
    <t>3130QUIR00001</t>
  </si>
  <si>
    <t xml:space="preserve">Cintas vasculares para una segura identificación, retracción, oclusión de venas, arterias, nervios, uréteres y tendones, durante los procedimientos quirúrgicos. Radiopaco. Estéril por óxido de etileno. Silicona de grado médico curada con platino. Proporciona una adecuada retracción y mantiene la tensión. Sección oval para evitar trauma en los tejidos. Sin vicios ni pliegues. Cinta vascular dormo loop azul </t>
  </si>
  <si>
    <t>31145678</t>
  </si>
  <si>
    <t>3130QUIR00002</t>
  </si>
  <si>
    <t xml:space="preserve">Cintas vasculares para una segura identificación, retracción, oclusión de venas, arterias, nervios, uréteres y tendones, durante los procedimientos quirúrgicos. Radiopaco. Estéril por óxido de etileno. Silicona de grado médico curada con platino. Proporciona una adecuada retracción y mantiene la tensión. Sección oval para evitar trauma en los tejidos. Sin vicios ni pliegues. Cinta vascular dormo loop blanca </t>
  </si>
  <si>
    <t>31145686</t>
  </si>
  <si>
    <t>3190TIRA00005</t>
  </si>
  <si>
    <t>Cinta velcro macho adhesivo negro, rollo 25 m, 3 cm</t>
  </si>
  <si>
    <t>PAGN30</t>
  </si>
  <si>
    <t>3200REHA00004</t>
  </si>
  <si>
    <t>Cinturón aquagym aquafitness azul de espuma. Estructura 100% Etileno acetato de vinilo. Talla única</t>
  </si>
  <si>
    <t>SV1843</t>
  </si>
  <si>
    <t>3200REHA00005</t>
  </si>
  <si>
    <t>Cinturón ruso para ejercitar y tonificar las extremidades inferiores. Para recuperación posttraumática o de lesiones como: contracturas, roturas de fibras musculares o lumbalgias.</t>
  </si>
  <si>
    <t>TMR5000</t>
  </si>
  <si>
    <t>3130RESP00002</t>
  </si>
  <si>
    <t>Circuito en "y" 1,8m con tubo bolsa 2l.</t>
  </si>
  <si>
    <t>3130RESP00003</t>
  </si>
  <si>
    <t>Circuito pediátrico 150cm balón 1 l.</t>
  </si>
  <si>
    <t>3130RESP00004</t>
  </si>
  <si>
    <t>Circuito respiratorio pediátrico tyco</t>
  </si>
  <si>
    <t>3200REHA00006</t>
  </si>
  <si>
    <t>Cojín cuña pequeño 50X40X13cm</t>
  </si>
  <si>
    <t>RMC4438BL</t>
  </si>
  <si>
    <t>3200REHA00007</t>
  </si>
  <si>
    <t>Cojín de postura altura de 10cm. Para la rehabilitación de las extremidades inferiores y superiores. Dimensiones: Largo: 50 cm - Ancho: 20 cm.</t>
  </si>
  <si>
    <t>A4413</t>
  </si>
  <si>
    <t>3200REHA00008</t>
  </si>
  <si>
    <t>Cojín semicilíndrico 28X9X11cm</t>
  </si>
  <si>
    <t>458033</t>
  </si>
  <si>
    <t>3120APOS00020</t>
  </si>
  <si>
    <t xml:space="preserve">Compresa oftálmica compuesta de algodón hidrófilo de alta calidad envuelto de gasa hidrófila de algodón puro. 56X70mm </t>
  </si>
  <si>
    <t>415650</t>
  </si>
  <si>
    <t>3200REHA00009</t>
  </si>
  <si>
    <t>Compresa reutilizable hot pack 25X30cm</t>
  </si>
  <si>
    <t>CH1006</t>
  </si>
  <si>
    <t>3200REHA00010</t>
  </si>
  <si>
    <t>Compresas de calor reutilizables. Para sumergir en agua caliente o en unidad de calor. Reutilizables. 25 X 60cm</t>
  </si>
  <si>
    <t>3200REHA00011</t>
  </si>
  <si>
    <t>Compresas de calor reutilizables. Para sumergir en agua caliente o en unidad de calor. Reutilizables. 60cm.</t>
  </si>
  <si>
    <t>CH1002</t>
  </si>
  <si>
    <t>3120GASA00001</t>
  </si>
  <si>
    <t xml:space="preserve">Compresas de no tejido 67% viscosa y 33% poliéster no estéril de 4 capas de 30 g/m2 10X10 4 C </t>
  </si>
  <si>
    <t>0983.00</t>
  </si>
  <si>
    <t>3120GASA00002</t>
  </si>
  <si>
    <t xml:space="preserve">Compresas de no tejido 67% viscosa y 33% poliéster no estéril de 4 capas de 30 g/m3 10X20 4 C </t>
  </si>
  <si>
    <t>1013.06</t>
  </si>
  <si>
    <t>3130ADAP00005</t>
  </si>
  <si>
    <t>Conexión 10x10 rectas no estéril</t>
  </si>
  <si>
    <t>3130ADAP00006</t>
  </si>
  <si>
    <t xml:space="preserve">Conexión recta med-med </t>
  </si>
  <si>
    <t xml:space="preserve"> 10.00.03</t>
  </si>
  <si>
    <t>3110CATE00007</t>
  </si>
  <si>
    <t xml:space="preserve">Contiplex tuohy ultra 360 G18 1.3X50 </t>
  </si>
  <si>
    <t>3090CREM00003</t>
  </si>
  <si>
    <t>Crema hidratante con urea de alta hidratación y rápida absorción de 1000ml</t>
  </si>
  <si>
    <t>AC-460-UR</t>
  </si>
  <si>
    <t>3190REHA00020</t>
  </si>
  <si>
    <t xml:space="preserve">Crema conductora para diatermia 1litro. </t>
  </si>
  <si>
    <t>GEPEA716.004</t>
  </si>
  <si>
    <t>3200CEST00002</t>
  </si>
  <si>
    <t>Cubeta instrumental de 5 litros. Cubeta para realizar el proceso de desinfección y limpieza manual del instrumental.</t>
  </si>
  <si>
    <t>3190ESTE00014</t>
  </si>
  <si>
    <t>Cubierta para transporte color morado de 100 x 100cm. Embalaje de 3 capas de tejido sin tejer que proporciona una barrera microbiológica en seco mojado. Uso como material de embalaje para cestas y bandejas.</t>
  </si>
  <si>
    <t>130311028000</t>
  </si>
  <si>
    <t>3190ESTE00015</t>
  </si>
  <si>
    <t>Cubierta para transporte color morado de 100 x 140cm. Embalaje de 3 capas de tejido sin tejer que proporciona una barrera microbiológica en seco mojado. Uso como material de embalaje para cestas y bandejas.</t>
  </si>
  <si>
    <t xml:space="preserve"> 130311029000</t>
  </si>
  <si>
    <t>3190ESTE00016</t>
  </si>
  <si>
    <t xml:space="preserve">Cubierta para transporte color morado. Embalaje de 3 capas de tejido sin tejer que proporciona una barrera microbiológica en seco mojado. Uso como material de embalaje para cestas y bandejas. Paño tejido sin tejer violeta 100X100  </t>
  </si>
  <si>
    <t>85122.1</t>
  </si>
  <si>
    <t>3190ESTE00017</t>
  </si>
  <si>
    <t xml:space="preserve">Cubierta para transporte color morado. Embalaje de 3 capas de tejido sin tejer que proporciona una barrera microbiológica en seco mojado. Uso como material de embalaje para cestas y bandejas.Paño tejido sin tejer violeta 120X120. Laminas transpor cover lila. </t>
  </si>
  <si>
    <t>85122.2</t>
  </si>
  <si>
    <t>3190ESTE00018</t>
  </si>
  <si>
    <t xml:space="preserve">Cubierta para transporte color morado. Embalaje de 3 capas de tejido sin tejer que proporciona una barrera microbiológica en seco mojado. Uso como material de embalaje para cestas y bandejas.Paño tejido sin tejer violeta 75 X 75. </t>
  </si>
  <si>
    <t>Instrumental y pequeño utillaje de uso no clínico.</t>
  </si>
  <si>
    <t>3250MENA00001</t>
  </si>
  <si>
    <t xml:space="preserve">Cuchara grande blanca </t>
  </si>
  <si>
    <t>23025</t>
  </si>
  <si>
    <t>3250MENA00002</t>
  </si>
  <si>
    <t xml:space="preserve">Cuchara plástico reutilizable </t>
  </si>
  <si>
    <t>050407</t>
  </si>
  <si>
    <t>3190ROPA00001</t>
  </si>
  <si>
    <t xml:space="preserve">Cuchillas para rasuradora 3M </t>
  </si>
  <si>
    <t>3120GASA00003</t>
  </si>
  <si>
    <t xml:space="preserve">Depresor de madera no estéril </t>
  </si>
  <si>
    <t>3150DESI00003</t>
  </si>
  <si>
    <t>Desinfectante con aldehídos para instrumental y endoscopios, indicado especialmente para la desinfección de instrumental termosensible y termoestable, como endoscopios, laparoscopios y equipos de anestesia. No precisa dilución. 5L, steranios.</t>
  </si>
  <si>
    <t>3150DESI00004</t>
  </si>
  <si>
    <t>Desinfectante de manos por frotación en base a solución bi-alcohólica de amonio cuaternario. Amplio espectro de actividad antimicrobiana; acción rápida de efecto prolongado. Bactericida, fungicida, virucida (inc. VIH, VHB, Herpes y Rotavirus). Con pulsador 500ml</t>
  </si>
  <si>
    <t>I-205</t>
  </si>
  <si>
    <t>3150DESI00005</t>
  </si>
  <si>
    <t>Solución antiséptica piel despro sol incoloro CHG 2% 250ml.</t>
  </si>
  <si>
    <t>2028051</t>
  </si>
  <si>
    <t>3150DESI00006</t>
  </si>
  <si>
    <t>Detergente líquido alcalino para el lavado atomizado del instrumental quirúrgico. Mínima dosificación, amplia compatibilidad de materiales, sin necesidad de neutralización y libre de NTA. Deconex. 7kg.</t>
  </si>
  <si>
    <t xml:space="preserve"> 96273.5</t>
  </si>
  <si>
    <t>3150DESI00007</t>
  </si>
  <si>
    <t>Detergente neutro para procesos de lavado manual y tratamiento ultrasónico. Fácil aclarado. 1 litro.</t>
  </si>
  <si>
    <t>96293.7</t>
  </si>
  <si>
    <t>3150DESI00008</t>
  </si>
  <si>
    <t>Detergente neutro para procesos de lavado manual y tratamiento ultrasónico. Fácil aclarado. Garrafa 5 litros.</t>
  </si>
  <si>
    <t>96293.8</t>
  </si>
  <si>
    <t>3150DESI00009</t>
  </si>
  <si>
    <t xml:space="preserve">Detergente polvo darodor 4000 50G </t>
  </si>
  <si>
    <t>3200REHA00012</t>
  </si>
  <si>
    <t>Ejercitador de dedos y manos de resistencia progresiva con sistema de muelles . Desarrolla la fortaleza, flexibilidad y coordinación de los dedos separados mientras que desarrolla la fortaleza de la mano y el antebrazo.Utilizar los botones solos para ejercitar los dedos de forma individual o la unidad  para el ejercicio de la mano entera y antebrazo. Ideal para tonificación. Resistencia :Amarillo- Extra -ligero(0,7-2,3Kg)</t>
  </si>
  <si>
    <t>M3971</t>
  </si>
  <si>
    <t>3200REHA00013</t>
  </si>
  <si>
    <t>Ejercitador de dedos y manos de resistencia progresiva con sistema de muelles . Desarrolla la fortaleza, flexibilidad y coordinación de los dedos separados mientras que desarrolla la fortaleza de la mano y el antebrazo.Utilizar los botones solos para ejercitar los dedos de forma individual o la unidad  para el ejercicio de la mano entera y antebrazo. Ideal para tonificación. Resistencia :verde (2,3 Kg por dedo)</t>
  </si>
  <si>
    <t>M3975</t>
  </si>
  <si>
    <t>3190REHA00021</t>
  </si>
  <si>
    <t>Dispensador manual para uso con bobinas de film estirable para envolver paletas y paquetes. Manija con embrague para la evoltura con film mini rollo. Ligero, adecuado a bobinas mini rollo con diámetro interno de 38-50 mm.</t>
  </si>
  <si>
    <t>50067000</t>
  </si>
  <si>
    <t>3200REHA00014</t>
  </si>
  <si>
    <t>Dispositivo funcional cruzado. Herramienta de la terapia de mano disponible en cuatro densidades progresivas. Rojo básico</t>
  </si>
  <si>
    <t>TB11966</t>
  </si>
  <si>
    <t>3200REHA00015</t>
  </si>
  <si>
    <t>Dispositivo funcional cruzado. Herramienta de la terapia de mano disponible en cuatro densidades progresivas. Verde</t>
  </si>
  <si>
    <t>TB11965</t>
  </si>
  <si>
    <t>3110DREN00001</t>
  </si>
  <si>
    <t xml:space="preserve">Drenaje de heridas de redón de bajo vacío. mini-redón de bajo vacío fabricado con pe. conector adpatable a sondas de 6-18 ch. set completo con sonda y aguja de 6 y 8 ch. draynobac 40k8 </t>
  </si>
  <si>
    <t>5524016</t>
  </si>
  <si>
    <t>3110DREN00002</t>
  </si>
  <si>
    <t xml:space="preserve">Drenaje plano 9,5 mm sin reservorio. Naranja. </t>
  </si>
  <si>
    <t>270409</t>
  </si>
  <si>
    <t>3200REHA00016</t>
  </si>
  <si>
    <t>Balón para fisioterapia. Dynair verde</t>
  </si>
  <si>
    <t>TG104796GR</t>
  </si>
  <si>
    <t>3200REHA00017</t>
  </si>
  <si>
    <t>Ejercitador de dedos y manos de resistencia progresiva con sistema de muelles . Desarrolla la fortaleza, flexibilidad y coordinación de los dedos separados mientras que desarrolla la fortaleza de la mano y el antebrazo.Utilizar los botones solos para ejercitar los dedos de forma individual o la unidad  para el ejercicio de la mano entera y antebrazo. Ideal para tonificación. Resistencia : negro 4,1 Kg por dedo</t>
  </si>
  <si>
    <t>M3979</t>
  </si>
  <si>
    <t>3200REHA00018</t>
  </si>
  <si>
    <t>Ejercitador de mano para procesos de rehabilitación. Botones de resistencia que aíslen cada dedo y poder fortalecerlos sin compensación con los que están debilitados. Rojo</t>
  </si>
  <si>
    <t>M3973</t>
  </si>
  <si>
    <t>3190ELEC00004</t>
  </si>
  <si>
    <t xml:space="preserve">Electrodo adhesivo desechable homogéneo. 4,5X4,5cm </t>
  </si>
  <si>
    <t>RM4545</t>
  </si>
  <si>
    <t>3190ELEC00005</t>
  </si>
  <si>
    <t xml:space="preserve">Electrodo adhesivo desechable homogéneo.4,5X9,5cm </t>
  </si>
  <si>
    <t>RM4595</t>
  </si>
  <si>
    <t>3190ELEC00006</t>
  </si>
  <si>
    <t xml:space="preserve">Electrodo autoadhsivo MED. 56X56  </t>
  </si>
  <si>
    <t>824885</t>
  </si>
  <si>
    <t>3190ELEC00007</t>
  </si>
  <si>
    <t>Electrodo capacitivo convexo 55mm. Con cobertura plástica protectora.</t>
  </si>
  <si>
    <t xml:space="preserve"> GB3308</t>
  </si>
  <si>
    <t>3190ELEC00008</t>
  </si>
  <si>
    <t xml:space="preserve">Electrodo desfibrilador Mindray C1A </t>
  </si>
  <si>
    <t>9983504</t>
  </si>
  <si>
    <t>3190ELEC00009</t>
  </si>
  <si>
    <t>Electrodo ECG corchete foam 40X36mm</t>
  </si>
  <si>
    <t>9983018</t>
  </si>
  <si>
    <t>3190ELEC00010</t>
  </si>
  <si>
    <t xml:space="preserve">Electrodo ECG Holter 50mm LESSA </t>
  </si>
  <si>
    <t>9983028</t>
  </si>
  <si>
    <t>3190ELEC00011</t>
  </si>
  <si>
    <t xml:space="preserve">Electrodos 3,2 x 4 cm de recubrimiento de glicerol. Diseñados para un solo uso Fabricados de aluminio Auto-adhesivos. </t>
  </si>
  <si>
    <t>ZM0020</t>
  </si>
  <si>
    <t>3190ELEC00012</t>
  </si>
  <si>
    <t xml:space="preserve">Electrodos de 34 x 22 mm para diagnóstico ECG de 12 derivaciones en reposo. Exentos de PVC y látex. Dotados de gel sólido y lámina. Presentados en grupos de 10 unidades. </t>
  </si>
  <si>
    <t>9983240</t>
  </si>
  <si>
    <t>3190ELEC00013</t>
  </si>
  <si>
    <t xml:space="preserve">Electrodos de un solo uso, de larga duración para ECG en reposo, gel sólido, adhesivo, material espuma, conexión tipo botón. Electrodo ECG de corchete 30mm. </t>
  </si>
  <si>
    <t>9983012</t>
  </si>
  <si>
    <t>3190ELEC00014</t>
  </si>
  <si>
    <t xml:space="preserve">Electrodos de ECG desechables skintact. </t>
  </si>
  <si>
    <t>3190ELEC00015</t>
  </si>
  <si>
    <t>Electrodos snap compex 5X10cm B</t>
  </si>
  <si>
    <t>602177</t>
  </si>
  <si>
    <t>3190ELEC00016</t>
  </si>
  <si>
    <t xml:space="preserve">Electrodos tipo broche de 5cmx5cm, especiales para electroestimuladores compex. </t>
  </si>
  <si>
    <t>CX602176</t>
  </si>
  <si>
    <t>3190ROPA00002</t>
  </si>
  <si>
    <t xml:space="preserve">Empapador de 60X90 </t>
  </si>
  <si>
    <t>167305</t>
  </si>
  <si>
    <t>3130SIST00001</t>
  </si>
  <si>
    <t>Equipo de infusión adecuado para la bomba Infusomat space.</t>
  </si>
  <si>
    <t>8700036sp</t>
  </si>
  <si>
    <t>3130SIST00002</t>
  </si>
  <si>
    <t xml:space="preserve">Equipo de infusión intravenosa con sistemas de seguridad para infusión por gravedad. 210cm. Tubo de 3. 4,1 mm y 180 cm de longitud. PVC. Regulación de goteo conforme a normas DIN (20 gotas = 1 ml 0,1 ml agua destilada).  La cámara está provista de un filtro especial en su base con sistema de seguridad que evita la entrada de aire en el tubo, en caso de vaciado total del contenedor de la solución de infusión </t>
  </si>
  <si>
    <t>4063000</t>
  </si>
  <si>
    <t>3130SIST00003</t>
  </si>
  <si>
    <t xml:space="preserve">Equipo de irrigación / aspiración por gravedad para adaptarse a la cirugía general y laparoscópica 5mm x 330mm. </t>
  </si>
  <si>
    <t>8899107</t>
  </si>
  <si>
    <t>3120VEND00002</t>
  </si>
  <si>
    <t xml:space="preserve">Equipo de tracción cutánea (blando) continua para miembros inferiores, adhesivo, que consta de una placa almohadillada, una venda elástica y cuerdas de poliéster. </t>
  </si>
  <si>
    <t>71544-00000-00</t>
  </si>
  <si>
    <t>3130SIST00004</t>
  </si>
  <si>
    <t xml:space="preserve">Equipo dosificador de flujo regulable, para perfusión a demanda por gotas de 0 a 250 ml/h a demanda, permitiendo la perfusión exacta del suero o droga al paciente. </t>
  </si>
  <si>
    <t>RG-1 (250015)</t>
  </si>
  <si>
    <t>3110AGUJ00031</t>
  </si>
  <si>
    <t xml:space="preserve">Equipo para anestesia combinada (espinal-epidural). Aguja espinal (punta de lápiz) o (bisel quincke). Aguja con punta Tuohy de 18G. Catéter standard o soft tip 18G de poliamida pura. Conector de catéter tipo cocodrilo, tunelizado y sin roscas. Filtro con capacidad de llenado 0.45 ml. Sistema de fijación del filtro con adhesivo hipoalergénico y jeringa de 3 cuerpos. </t>
  </si>
  <si>
    <t>4556763</t>
  </si>
  <si>
    <t>3130ROPA00006</t>
  </si>
  <si>
    <t>Equipos para adaptarse procedimientos quirúrgicos. Diversas soluciones de colocación impermeables y adaptables para prevenir la penetración de fluidos y ayudar a proteger contra las infecciones. Zonas críticas reforzadas para ofrecer una absorción mejorada y mayor control de los fluidos. Equipos universales.</t>
  </si>
  <si>
    <t xml:space="preserve"> 992099098</t>
  </si>
  <si>
    <t>3130TUBO00001</t>
  </si>
  <si>
    <t xml:space="preserve">Escobillón con medio de transporte AMIES </t>
  </si>
  <si>
    <t>AU-300287</t>
  </si>
  <si>
    <t>3120VEND00003</t>
  </si>
  <si>
    <t xml:space="preserve">Esparadrapo adhesivo inelástico de alta tolerancia dérmica, especial para Taping (Vendajes funcionales) 4cmX10m. </t>
  </si>
  <si>
    <t>71490-00</t>
  </si>
  <si>
    <t>3120ESPA00002</t>
  </si>
  <si>
    <t xml:space="preserve">Esparadrapo de color blanco, hipoalergénico que no deja residuos. No lastima la piel 1,2cmX9,14m </t>
  </si>
  <si>
    <t>1530-0</t>
  </si>
  <si>
    <t>3120ESPA00003</t>
  </si>
  <si>
    <t xml:space="preserve">Esparadrapo de color blanco, hipoalergénico que no deja residuos. No lastima la piel 2,5CMX9,2M </t>
  </si>
  <si>
    <t>900546</t>
  </si>
  <si>
    <t>3120ESPA00004</t>
  </si>
  <si>
    <t xml:space="preserve">Esparadrapo de fijación autoadhesivo hipoalergénico de tejido sin tejer 10cmX10m. </t>
  </si>
  <si>
    <t>9006031</t>
  </si>
  <si>
    <t>3120ESPA00005</t>
  </si>
  <si>
    <t xml:space="preserve">Esparadrapo de fijación autoadhesivo hipoalergénico de tejido sin tejer 15cmX10m. </t>
  </si>
  <si>
    <t>9006041</t>
  </si>
  <si>
    <t>3120ESPA00006</t>
  </si>
  <si>
    <t xml:space="preserve">Esparadrapo de fijación autoadhesivo hipoalergénico de tejido sin tejer 5cmX10m. </t>
  </si>
  <si>
    <t>9006021</t>
  </si>
  <si>
    <t>3120ESPA00007</t>
  </si>
  <si>
    <t>Esparadrapo de fijación autoadhesivo hipoalergénico de tejido sin tejer  10 mX 20 cm.</t>
  </si>
  <si>
    <t>9006051</t>
  </si>
  <si>
    <t>3120ESPA00008</t>
  </si>
  <si>
    <t xml:space="preserve">Esparadrapo de papel suave. Hipoalergénico. Adhesivo de caucho sintético a rayas, permeable al aire y al vapor de agua. 2.5cmX5m. </t>
  </si>
  <si>
    <t>900437</t>
  </si>
  <si>
    <t>3120ESPA00009</t>
  </si>
  <si>
    <t>Esparadrapo de tejido de viscosa muy adaptable y resistente. Adhesivo hipoalergénico. Transpirable.1,25cmX5m</t>
  </si>
  <si>
    <t>900444</t>
  </si>
  <si>
    <t>3120ESPA00010</t>
  </si>
  <si>
    <t>Esparadrapo detectable impermeable y resistente al agua 5mX 2,5 cm</t>
  </si>
  <si>
    <t>121404</t>
  </si>
  <si>
    <t>3120ESPA00011</t>
  </si>
  <si>
    <t xml:space="preserve">Esparadrapo durapore hipoalergénico de seda sintética. Elevada fuerza de tensión. Rasgado bidireccional. Elevada transpirabilidad y adhesividad 5cmX9,14m </t>
  </si>
  <si>
    <t>15382</t>
  </si>
  <si>
    <t>3120ESPA00012</t>
  </si>
  <si>
    <t xml:space="preserve">Esparadrapo durapore hipoalergénico de seda sintética. Elevada fuerza de tensión. Rasgado bidireccional. Elevada transpirabilidad y adhesividad 2,5cmX9,14m </t>
  </si>
  <si>
    <t>15381</t>
  </si>
  <si>
    <t>3120ESPA00013</t>
  </si>
  <si>
    <t>Esparadrapo hipoalérgico de tela para sujetar vendajes de compresión, así como apósitos, sondas, cánulas, etc. La parte inferior con adhesivo de caucho sintético repelente al agua y resistente a la tracción. Bordes impregnados en zig zag. 2,5cmX5m</t>
  </si>
  <si>
    <t>900445</t>
  </si>
  <si>
    <t>3120ESPA00014</t>
  </si>
  <si>
    <t xml:space="preserve">Cinta adhesiva de papel, ideal para fijación de apóstios que requieran cambios frecuentes. Permite la respiración de la piel. Adhesivo hipoalergénico que no deja residuos. Esparadrapo micropore 2,5X9,1 </t>
  </si>
  <si>
    <t>1530</t>
  </si>
  <si>
    <t>3120ESPA00015</t>
  </si>
  <si>
    <t>Esparadrapo hipoalérgico es ideal para sujetar vendajes de compresión, así como apósitos, sondas, cánulas, catéteres, etc. Es de tejido rosa con gran resistencia. La parte inferior contiene un adhesivo de caucho sintético que es repelente al agua y resistente a la tracción, los bordes están impregnados en zig zag. 5cm</t>
  </si>
  <si>
    <t>900446</t>
  </si>
  <si>
    <t>3120ESPA00016</t>
  </si>
  <si>
    <t>Esparadrapo de papel suave. Hipoalergénico. Adhesivo de caucho sintético a rayas, permeable al aire y al vapor de agua. 1,25cm</t>
  </si>
  <si>
    <t>900436</t>
  </si>
  <si>
    <t>3120ESPA00017</t>
  </si>
  <si>
    <t>Esparadrapo de papel suave. Hipoalergénico. Adhesivo de caucho sintético a rayas, permeable al aire y al vapor de agua. 5mX 5cm</t>
  </si>
  <si>
    <t>3130ADAP00007</t>
  </si>
  <si>
    <t xml:space="preserve">Especulos otoscopio 4mm R4 R </t>
  </si>
  <si>
    <t>00550</t>
  </si>
  <si>
    <t>3150DESI00010</t>
  </si>
  <si>
    <t xml:space="preserve">Esponja con clorhexidina al 4% para la antisepsia del paciente preoperatorio. Respetuosa con la piel.   Noreutilizable. </t>
  </si>
  <si>
    <t>Material de limpieza y aseo</t>
  </si>
  <si>
    <t>3540ASEO00001</t>
  </si>
  <si>
    <t>Esponja jabonosa de un solo uso, impregnadas de jabón dermatológico pH 5,5. Para aseo de la piel sin necesidad de utilizar gel. 20X12cm.</t>
  </si>
  <si>
    <t>100G</t>
  </si>
  <si>
    <t>3120VEND00004</t>
  </si>
  <si>
    <t>Espuma de lana. Espuma médica suave con superficie de vellón y respaldo autoadhesivo. Espuma de celda abierta. 31cmX42cm</t>
  </si>
  <si>
    <t>3200REHA00019</t>
  </si>
  <si>
    <t>Esterilla de yoga pilates 180X60X1,5cm</t>
  </si>
  <si>
    <t>SS310040</t>
  </si>
  <si>
    <t>3120ESPA00018</t>
  </si>
  <si>
    <t xml:space="preserve">Film transparente impermeable para la fijación de apósitos. Impermeable al agua. 10 CcmX 2m </t>
  </si>
  <si>
    <t>72217</t>
  </si>
  <si>
    <t>3190ESTE00019</t>
  </si>
  <si>
    <t>Filtro contenedor estéril 23X23cm</t>
  </si>
  <si>
    <t>561</t>
  </si>
  <si>
    <t>3130RESP00005</t>
  </si>
  <si>
    <t xml:space="preserve">Filtro humidificador con codo que combina el intercambio de calor y humedad con el rendimiento de filtrado contra agentes virales y bacterianos. El filtro tiene una carcasa ergonómica con un puerto Luer integrado y es ideal para su uso en anestesia y cuidados intensivos. CLEAR-THERM 3 </t>
  </si>
  <si>
    <t>11541012</t>
  </si>
  <si>
    <t>3130RESP00006</t>
  </si>
  <si>
    <t xml:space="preserve">Filtro humidificador con codo estéril </t>
  </si>
  <si>
    <t>1341012S</t>
  </si>
  <si>
    <t>3190REHA00022</t>
  </si>
  <si>
    <t>Gel para masaje en la preparación del músculo y los ligamentos. Fórmula con ingredientes naturales árnica, hipérico, caléndula y malaleuca.  600ml</t>
  </si>
  <si>
    <t>3130QUIR00003</t>
  </si>
  <si>
    <t xml:space="preserve">Funda completa microscopio zeiss </t>
  </si>
  <si>
    <t>3130QUIR00004</t>
  </si>
  <si>
    <t>Funda estéril de amplificador foliodrape 76x91</t>
  </si>
  <si>
    <t xml:space="preserve"> ICE63036R</t>
  </si>
  <si>
    <t>3130QUIR00005</t>
  </si>
  <si>
    <t xml:space="preserve">Funda para arco en C mini 137X216CM </t>
  </si>
  <si>
    <t xml:space="preserve"> ICE4420</t>
  </si>
  <si>
    <t>3190QUIR00005</t>
  </si>
  <si>
    <t xml:space="preserve">Funda para cámara. Caída de 14 cm x 250 cm - Insertador de tablero. </t>
  </si>
  <si>
    <t xml:space="preserve"> BRN202-07</t>
  </si>
  <si>
    <t>3200QUIR00001</t>
  </si>
  <si>
    <t>Gafa protectora laser</t>
  </si>
  <si>
    <t>3130RESP00007</t>
  </si>
  <si>
    <t xml:space="preserve">Gafas de oxígeno. Cánulas nasales son atoxicas y no traumáticas. El material de fabricación es PVC. </t>
  </si>
  <si>
    <t>I1161</t>
  </si>
  <si>
    <t>3190TIRA00006</t>
  </si>
  <si>
    <t>Gancho autoadhesivo HTH. El gancho de plástico flexible no atrae pelusa. Acoplable con todos los materiales de flejes blandos y de bucle. Translúcido El material se mezcla con cualquier color de tablilla o material de flejado. 25 mm x 23 m</t>
  </si>
  <si>
    <t>3190TIRA00007</t>
  </si>
  <si>
    <t>Gancho de velcro adhesivo azul rollo de 25m. Cierre superior ajustable con ciclo de vida prolongado. Para uso diario a largo plazo en aplicaciones médicas como férulas, yesos y equipo. La cinta se puede lavar o limpiar en seco. Sin látex. 25mm</t>
  </si>
  <si>
    <t>35406H</t>
  </si>
  <si>
    <t>3120GASA00004</t>
  </si>
  <si>
    <t xml:space="preserve">Gasa estéril 17 hilos 8 capas con contraste Rx constituida por tejido de algodón hidrófilo purificado. 20X40 PLEG 8X10. </t>
  </si>
  <si>
    <t>1423.03</t>
  </si>
  <si>
    <t>3120GASA00005</t>
  </si>
  <si>
    <t xml:space="preserve">Gasa estéril 60X40 12 C 13 H Sobre 2ui. </t>
  </si>
  <si>
    <t>1173.00</t>
  </si>
  <si>
    <t>3120GASA00006</t>
  </si>
  <si>
    <t xml:space="preserve">Gasa esteril texpol rx 45x45 pleg </t>
  </si>
  <si>
    <t>1463</t>
  </si>
  <si>
    <t>3120GASA00007</t>
  </si>
  <si>
    <t>Gasas estéril 15 hilos cortadas y plegadas. De 4 capas.</t>
  </si>
  <si>
    <t>1406.01</t>
  </si>
  <si>
    <t>3190ELEC00017</t>
  </si>
  <si>
    <t xml:space="preserve">Gel para ultrasonidos estéril en sobre termosellado. 20 ml. </t>
  </si>
  <si>
    <t>01-01</t>
  </si>
  <si>
    <t>3190ELEC00018</t>
  </si>
  <si>
    <t>Gel de contacto para diagnóstico por ultrasonidos. No corrosivo. Sin cloruro de sodio. No provoca daño en el transductor. Sin perfume ni colorantes, transparente. No irrita la piel. Hidrosoluble. 1000ml</t>
  </si>
  <si>
    <t>G15/1</t>
  </si>
  <si>
    <t>3190ELEC00019</t>
  </si>
  <si>
    <t>Gel de contacto para diagnóstico por ultrasonidos. No corrosivo. Sin cloruro de sodio. No provoca daño en el transductor. Sin perfume ni colorantes, transparente. No irrita la piel. Hidrosoluble. 5l.</t>
  </si>
  <si>
    <t>3090CREM00004</t>
  </si>
  <si>
    <t>Gel para masaje en la preparación del músculo y los ligamentos. Fórmula con ingredientes naturales árnica, hipérico, caléndula y malaleuca.  60ml.</t>
  </si>
  <si>
    <t>3090CREM00005</t>
  </si>
  <si>
    <t>Gel para masaje en la preparación del músculo y los ligamentos. Fórmula con ingredientes naturales árnica, hipérico, caléndula y malaleuca. 250ml.</t>
  </si>
  <si>
    <t>3190ELEC00020</t>
  </si>
  <si>
    <t xml:space="preserve">Gel ultrasonidos </t>
  </si>
  <si>
    <t>3130ROPA00007</t>
  </si>
  <si>
    <t xml:space="preserve">Gorro desechable para enfermera. Compuesto por una pieza circular de tela sin tejer que lleva cosida en toda su longitud un elástico. Gorro con gomas. </t>
  </si>
  <si>
    <t xml:space="preserve"> 0011030</t>
  </si>
  <si>
    <t>3130ROPA00008</t>
  </si>
  <si>
    <t xml:space="preserve">Gorro ducha impermeable </t>
  </si>
  <si>
    <t>RGO.077.STI</t>
  </si>
  <si>
    <t>3130ROPA00009</t>
  </si>
  <si>
    <t xml:space="preserve">Gorro femenino moda chic </t>
  </si>
  <si>
    <t>42033</t>
  </si>
  <si>
    <t>3130ROPA00010</t>
  </si>
  <si>
    <t>Gorros cirujano verde con cinta. Gorro quirúrgico masculino de tejido sin tejer con cintas de sujeción. Talla única</t>
  </si>
  <si>
    <t xml:space="preserve"> 0010040</t>
  </si>
  <si>
    <t>3130ROPA00011</t>
  </si>
  <si>
    <t xml:space="preserve">Gorros enfermera polipropileno verde. </t>
  </si>
  <si>
    <t>9924652</t>
  </si>
  <si>
    <t>3190FERU00001</t>
  </si>
  <si>
    <t>Hilo de monofilamento de poliéster. Bobina de 75 m.</t>
  </si>
  <si>
    <t>35315</t>
  </si>
  <si>
    <t>3190FERU00002</t>
  </si>
  <si>
    <t>Hilo elástico. Bobina de 10 m. Estirabilidad: al menos 200%. Sin envejecimiento después de 6 semanas de estiramiento máximo. Resistencia máxima + - 200 g.</t>
  </si>
  <si>
    <t>35312</t>
  </si>
  <si>
    <t>3190FERU00003</t>
  </si>
  <si>
    <t>Hilo elástico. Bobina de 10 m. Estirabilidad: al menos 200%. Sin envejecimiento después de 6 semanas de estiramiento máximo. Resistencia máxima + - 400 g. Para la mayoría de las férulas dinámicas para dedos.</t>
  </si>
  <si>
    <t>35313</t>
  </si>
  <si>
    <t>3190FERU00004</t>
  </si>
  <si>
    <t>Hilo elástico. Bobina de 10 m. Estirabilidad: al menos 200%. Sin envejecimiento después de 6 semanas de estiramiento máximo. Resistencia máxima + - 600 g. Para férulas de extensión de muñeca dinámicas o para contracturas de dedos muy persistentes</t>
  </si>
  <si>
    <t>35314</t>
  </si>
  <si>
    <t>3190ESTE00020</t>
  </si>
  <si>
    <t xml:space="preserve">Hoja tejido sin tejer 75X75cm. </t>
  </si>
  <si>
    <t>TNT075</t>
  </si>
  <si>
    <t>3130BIST00002</t>
  </si>
  <si>
    <t xml:space="preserve">Hojas de bisturí de acero al carbono de máxima calidad. Estériles, envasadas individualmente en sobres de aluminio. nº11 </t>
  </si>
  <si>
    <t>3130BIST00003</t>
  </si>
  <si>
    <t xml:space="preserve">Hojas de bisturí de acero al carbono de máxima calidad. Estériles, envasadas individualmente en sobres de aluminio. nº15 </t>
  </si>
  <si>
    <t>3130BIST00004</t>
  </si>
  <si>
    <t xml:space="preserve">Hojas de bisturí de acero al carbono de máxima calidad. Estériles, envasadas individualmente en sobres de aluminio. nº23 </t>
  </si>
  <si>
    <t>3190ESTE00021</t>
  </si>
  <si>
    <t>Hojas de papel crepado, 100x100mm especialmente indicadas para su uso en el empaquetado de material clínico y quirúrgico, que deba ser esterilizado por vapor, óxido de etileno o rayos gamma.</t>
  </si>
  <si>
    <t>111259000001</t>
  </si>
  <si>
    <t>3190ESTE00022</t>
  </si>
  <si>
    <t xml:space="preserve">Hojas de papel crepado, 75x75mm especialmente indicadas para su uso en el empaquetado de material clínico y quirúrgico, que deba ser esterilizado por vapor, óxido de Etileno o rayos gamma. </t>
  </si>
  <si>
    <t xml:space="preserve"> 111256000001</t>
  </si>
  <si>
    <t>3190ESTE00023</t>
  </si>
  <si>
    <t xml:space="preserve">Hojas de tejido sin tejer, fabricadas con combinación de fibras celulósicas y sintéticas reforzadas. Son especialmente indicadas para su uso en el empaquetado de material clínico y quirúrgico, que deba ser esterilizado por vapor, óxido de etileno o rayos gamma. 140X140. </t>
  </si>
  <si>
    <t>3130ADAP00008</t>
  </si>
  <si>
    <t>Holder desechable (campana) blanca. Campana portatubos.</t>
  </si>
  <si>
    <t>450201</t>
  </si>
  <si>
    <t>3130RESP00008</t>
  </si>
  <si>
    <t>Humidificador O2 para tratamiento de oxigenoterapia. Dispositivo accesorio que se adapta al cuerpo dosificador, permitiendo la nebulización de agua para humidificar el aire administrado.</t>
  </si>
  <si>
    <t>75040</t>
  </si>
  <si>
    <t>3140ESTE00004</t>
  </si>
  <si>
    <t xml:space="preserve">Indicador biológico de lectura rápida para vapor de peróxido de hidrógeno. Resultados rápidos en 24 minutos </t>
  </si>
  <si>
    <t>3140ESTE00005</t>
  </si>
  <si>
    <t>Indicador biológico de lectura súper rápida. Indicador biológico de lectura en 24 minutos para esterilización por vapor</t>
  </si>
  <si>
    <t>3140ESTE00006</t>
  </si>
  <si>
    <t xml:space="preserve">Indicador biológico para ciclos de esterilización por vapor asistidos por vacío a 132 °C o por desplazamiento por gravedad a 121 °C, plazo de lectura de 48 horas, tapa marrón. </t>
  </si>
  <si>
    <t>1262P</t>
  </si>
  <si>
    <t>3140ESTE00007</t>
  </si>
  <si>
    <t xml:space="preserve">Indicador de lavado USW para la detección de los problemas habituales que pueden ocurrir durante el funcionamiento normal de una lavadora desinfectora o en un dispositivo que combine acción ultrasónica. </t>
  </si>
  <si>
    <t xml:space="preserve"> CDWA4 </t>
  </si>
  <si>
    <t>3140ESTE00008</t>
  </si>
  <si>
    <t xml:space="preserve">Indicador emulador del proceso de esterilización clase 6 (134-5,3min). Controles de verificación de ciclo diseñados para reaccionar a todas las variables críticas del proceso. Las combinaciones de viraje (SV) se generan específicamente al ciclo de esterilización. </t>
  </si>
  <si>
    <t xml:space="preserve"> 105IT27</t>
  </si>
  <si>
    <t>3120APOS00022</t>
  </si>
  <si>
    <t>Integra piel artificial monocapa 10 x 12,5</t>
  </si>
  <si>
    <t>3120APOS00023</t>
  </si>
  <si>
    <t>Integra piel artificial 10 x 12,5</t>
  </si>
  <si>
    <t>3150DESI00011</t>
  </si>
  <si>
    <t xml:space="preserve">Jabón  antiséptico  de  clorhexidina  al  4%,  4gr  de  una  dilución previa al 20%, con 20gr di-gluconato de Clorhexidina.500ml. </t>
  </si>
  <si>
    <t>3540ASEO00002</t>
  </si>
  <si>
    <t xml:space="preserve">Jabón líquido dermatológico hipoalergénico. Para la higiene diaria de la piel y el cabello. Ph neutro 5,5-6. 1000ml. </t>
  </si>
  <si>
    <t>3130JERI00001</t>
  </si>
  <si>
    <t xml:space="preserve">Jeringa 1ml escala centesimal, sin volumen residual. Incorpora aguja montada fija 26G 1/2, 13x0,45. Estéril. </t>
  </si>
  <si>
    <t>303179</t>
  </si>
  <si>
    <t>3130JERI00002</t>
  </si>
  <si>
    <t xml:space="preserve">Jeringa con solución salina fisiológica 5 ml diseñado para minimizar el flujo de sangre hacia atrás involuntario hacia el lumen del catéter, lo que reduce el riesgo de su bloqueo. Con tapón diseñado para ser utilizado como un escudo para proteger las válvulas de acceso venoso luer de una posible contaminación. </t>
  </si>
  <si>
    <t>EM-3513575SC</t>
  </si>
  <si>
    <t>3130JERI00003</t>
  </si>
  <si>
    <t xml:space="preserve">Jeringa de insulina con aguja de 0,3 x 12 mm. de 1 cc. </t>
  </si>
  <si>
    <t>324826 (320838/100)</t>
  </si>
  <si>
    <t>3130JERI00004</t>
  </si>
  <si>
    <t xml:space="preserve">Jeringa estéril de tres piezas, cuerpo, émbolo y junta de estanqueidad. Indicada para administrar alimentación por sonda nasogástrica. Libre de látex. 10ml. </t>
  </si>
  <si>
    <t>3130JERI00005</t>
  </si>
  <si>
    <t xml:space="preserve">Jeringa estéril de tres piezas, cuerpo, émbolo y junta de estanqueidad. Indicada para administrar alimentación por sonda nasogástrica. Libre de látex. 2ml. </t>
  </si>
  <si>
    <t>307727</t>
  </si>
  <si>
    <t>3130JERI00006</t>
  </si>
  <si>
    <t>Jeringa estéril de tres piezas, cuerpo, émbolo y junta de estanqueidad. Indicada para administrar alimentación por sonda nasogástrica. Libre de látex. . 5ml</t>
  </si>
  <si>
    <t>3130JERI00007</t>
  </si>
  <si>
    <t>Jeringa estéril de tres piezas, cuerpo, émbolo y junta de estanqueidad. Indicada para administrar alimentación por sonda nasogástrica. Libre de látex.  50ml</t>
  </si>
  <si>
    <t>300865</t>
  </si>
  <si>
    <t>3130JERI00008</t>
  </si>
  <si>
    <t>Jeringa libre de látex de 1 ml, estéril, para insulina que evita los espacios muertos. Sin aguja. Luer</t>
  </si>
  <si>
    <t>303174</t>
  </si>
  <si>
    <t>3130JERI00009</t>
  </si>
  <si>
    <t xml:space="preserve">Jeringa para anestesia epidural 8ml. Jeringa de altas prestaciones para la técnica de la pérdida de resistencia. Polipropileno. Émbolo con parada de seguridad. </t>
  </si>
  <si>
    <t>4637100</t>
  </si>
  <si>
    <t>3130JERI00010</t>
  </si>
  <si>
    <t xml:space="preserve">Jeringas estándar 20ml de 3 cuerpos luer-lock. Desplazamiento suave y preciso. Alas de sujeción. Cilindro transparente. Sin látex ni PVC. </t>
  </si>
  <si>
    <t>300613 (11028)</t>
  </si>
  <si>
    <t>3200REHA00020</t>
  </si>
  <si>
    <t>Juego de correas ankle tough set</t>
  </si>
  <si>
    <t xml:space="preserve"> 99400</t>
  </si>
  <si>
    <t>3190REHA00023</t>
  </si>
  <si>
    <t>Cinta elástica que se coloca sobre la piel para aliviar el dolor y aumentar la función de los músculos. Beige 4m X 5cm</t>
  </si>
  <si>
    <t>3130RESP00009</t>
  </si>
  <si>
    <t>Kit  de  circuito  del  paciente,  adulto,  desechable:-  1 circuito  paciente,  1,8  m   -  1  tubo  de  ventilación manual azul 1,8m - 1 bolsa manual sin látex de 2l.</t>
  </si>
  <si>
    <t>3200REHA00021</t>
  </si>
  <si>
    <t>Kit de 5mm ojales metálicos de metal. Multicolores.</t>
  </si>
  <si>
    <t>35137</t>
  </si>
  <si>
    <t>3130ROPA00012</t>
  </si>
  <si>
    <t>Kit de cirugía ambulatoria compuesto de bata fabricada en SMS azul, gorro y zapatillas</t>
  </si>
  <si>
    <t>3190FERU00005</t>
  </si>
  <si>
    <t>Lámina de azul atómico micro perforada de grosor 2.5 mm (3/32) y 45 cm x 60 cm (17 11/16 x 23 5/8). Material de entablillado liviano con revestimiento antiadherente (NS). Elasticidad moderada. Estiramiento máximo sin desgarro. Tacto de superficie de terciopelo suave y bordes fáciles de recortar. Disponible en precortes.</t>
  </si>
  <si>
    <t>8338MB.2/L/NS</t>
  </si>
  <si>
    <t>3190FERU00006</t>
  </si>
  <si>
    <t>Lámina flexible, grosor de 2.0 mm (1/12)y de 45 cm x 60 cm (17 11/16 x 23 5/8) micro perforada. Transparente cuando se activa. Material sin recubrimiento. Estiramiento sin desgarro. Memoria elástica completa (100%). Fácil de recortar los bordes. Disponible en precortes.</t>
  </si>
  <si>
    <t>8333.SO2</t>
  </si>
  <si>
    <t>3190FERU00007</t>
  </si>
  <si>
    <t>Lámina flexible, revestimiento antiadherente que elimina adherencias accidentales pero permite una unión temporal mientras el producto está caliente. Grosor de 2.0 mm (1/12)y de 45 cm x 60 cm (17 11/16 x 23 5/8) micro perforada. Transparente cuando se activa. Estiramiento sin desgarro. Memoria elástica completa (100%). Fácil de recortar los bordes. Disponible en precortes.</t>
  </si>
  <si>
    <t>8333.SO2/NS</t>
  </si>
  <si>
    <t>3190FERU00008</t>
  </si>
  <si>
    <t>Lámina para ortesis funcional de grosor 2.0 mm (1/12) y de 45 cm x 60 cm (17 11/16 x 23 5/8) micro perforada azul atómico. Material con revestimiento antiadherente. Estiramiento (1000%) sin desgarro. Memoria elástica. Fácil de recortar los bordes. Disponible en precortes.</t>
  </si>
  <si>
    <t>8133MB.2/NS</t>
  </si>
  <si>
    <t>3190FERU00009</t>
  </si>
  <si>
    <t>Lámina para ortesis funcional de grosor 2.0 mm (1/12) y de 45 cm x 60 cm (17 11/16 x 23 5/8) micro perforada azul océano. Material con revestimiento antiadherente. Estiramiento (1000%) sin desgarro. Memoria elástica. Fácil de recortar los bordes. Disponible en precortes.</t>
  </si>
  <si>
    <t>8133B.2/NS</t>
  </si>
  <si>
    <t>3190FERU00010</t>
  </si>
  <si>
    <t>Lámina para ortesis funcional de grosor 2.0 mm (1/12) y de 45 cm x 60 cm (17 11/16 x 23 5/8) micro perforada rojo dinámico. Con revestimiento antiadherente. Estiramiento (1000%) sin desgarro. Memoria elástica. Fácil de recortar los bordes. Disponible en precortes.</t>
  </si>
  <si>
    <t>8133R.2/NS</t>
  </si>
  <si>
    <t>3190FERU00011</t>
  </si>
  <si>
    <t>Lámina para ortesis funcional de grosor 2.0 mm (1/12) y de 45 cm x 60 cm (17 11/16 x 23 5/8) micro perforada rosa brillante. Con revestimiento antiadherente. Estiramiento (1000%) sin desgarro. Memoria elástica. Fácil de recortar los bordes. Disponible en precortes.</t>
  </si>
  <si>
    <t>8133FP.2/NS</t>
  </si>
  <si>
    <t>3190FERU00012</t>
  </si>
  <si>
    <t>Lámina rígida macro perforada de grosor 3,0 mm (1/8), color gris claro. Alta resistencia al estiramiento y caída baja. Memoria moderada. Revestimiento antiadherente. Resistencia a las huellas dactilares. Acabado superficial liso. Fácil de recortar y suavizar los bordes. Alta resistencia al estiramiento. Activable en bandeja de férulas o en el horno, según su superficie recubierta.</t>
  </si>
  <si>
    <t>8854.6/NS</t>
  </si>
  <si>
    <t>3130RESP00010</t>
  </si>
  <si>
    <t>Laringoscopio óptico único para uso en intubaciones difíciles Pequeño 16 mm Verde talla 6,0 - 7,5. De un solo uso, dotado de elementos opticos para transmitir la imagen durante toda la intubación, con un punto de iluminación y conectado a una bateria.</t>
  </si>
  <si>
    <t>3130RESP00011</t>
  </si>
  <si>
    <t xml:space="preserve">Laringoscopio óptico único para uso en intubaciones difíciles. Azul estándar. </t>
  </si>
  <si>
    <t>A011</t>
  </si>
  <si>
    <t>3200ADAP00009</t>
  </si>
  <si>
    <t>Latiguillos</t>
  </si>
  <si>
    <t>3190TIRA00008</t>
  </si>
  <si>
    <t>Lazo de velcro no adhesivo azul rollo de 25m. Cierre superior ajustable. Para uso diario a largo plazo en aplicaciones médicas como férulas. La cinta ha de ser lavable o limpiar en seco. Sin látex. 25mm</t>
  </si>
  <si>
    <t xml:space="preserve">35401L </t>
  </si>
  <si>
    <t>3130QUIR00006</t>
  </si>
  <si>
    <t xml:space="preserve">Lazos de silicona de 2,5 x 1,02mm de varios colores, diseñado para proporcionar la retracción, la oclusión y la identificación de arterias, venas, nervios y los uréteres. Libres de látex y radiopacos. Rojo. </t>
  </si>
  <si>
    <t>3090CREM00006</t>
  </si>
  <si>
    <t>Leche de masaje para todo tipo de pieles. 500ml</t>
  </si>
  <si>
    <t>3090COLI00001</t>
  </si>
  <si>
    <t xml:space="preserve">Lentinas 1,27x1,27 johnson&amp;john </t>
  </si>
  <si>
    <t>3120SUTU00001</t>
  </si>
  <si>
    <t xml:space="preserve">Tira elástica para sutura atraumática e indolora de heridas. Permeable al aire y al vapor de agua. Masa adhesiva poliacrílica. En sobre estéril. 6,4 x 102mm (sobre 6u.) </t>
  </si>
  <si>
    <t>66002879</t>
  </si>
  <si>
    <t>3190QUIR00006</t>
  </si>
  <si>
    <t>Limpiador de punta de cauterización 5 cm x 5 cm, estéril, espuma. Almohadilla, limpiador de puntas de cuidado.</t>
  </si>
  <si>
    <t>TCG01</t>
  </si>
  <si>
    <t>3130RESP00012</t>
  </si>
  <si>
    <t>Linea muestra desechable para anestesia.</t>
  </si>
  <si>
    <t>3130ADAP00009</t>
  </si>
  <si>
    <t xml:space="preserve">Llave de 3 vías discofix </t>
  </si>
  <si>
    <t>16502C</t>
  </si>
  <si>
    <t>3120VEND00005</t>
  </si>
  <si>
    <t>Malla tubular bielástica de viscosa de compresión leve para fijación de apósitos sin restricción o compresión. Talla 9.</t>
  </si>
  <si>
    <t>0030409</t>
  </si>
  <si>
    <t>3200QUIR00002</t>
  </si>
  <si>
    <t xml:space="preserve">Mango electrobisturi  </t>
  </si>
  <si>
    <t xml:space="preserve"> MB100</t>
  </si>
  <si>
    <t>3130QUIR00007</t>
  </si>
  <si>
    <t xml:space="preserve">Mango electrobisturí estéril desechable con conexión valleylab. </t>
  </si>
  <si>
    <t>3200MANG00001</t>
  </si>
  <si>
    <t>Manguera dinaclick pani dash 3000</t>
  </si>
  <si>
    <t>3200MANG00002</t>
  </si>
  <si>
    <t xml:space="preserve">Manguito de isquemia brazo de 46 cm. </t>
  </si>
  <si>
    <t>3200MANG00003</t>
  </si>
  <si>
    <t>Manguito de isquemia muslo extra-largo</t>
  </si>
  <si>
    <t>3200MANG00004</t>
  </si>
  <si>
    <t>Manguito de isquemia pierna 86X10cm conico silicona</t>
  </si>
  <si>
    <t>3200MANG00005</t>
  </si>
  <si>
    <t>Manguito tension 23 a 33 cm dinaclick</t>
  </si>
  <si>
    <t>3200REHA00022</t>
  </si>
  <si>
    <t>Manguitos para la natación adaptables a extremidades inferiores y superiores. Formado por 2 puños (interior en neopreno) y 4 alas. Medidas: 22 x 29 cm. Colores surtidos. Adulto.</t>
  </si>
  <si>
    <t>3190ROPA00003</t>
  </si>
  <si>
    <t xml:space="preserve">Manta térmica de cuerpo entero para quirofano para adulto </t>
  </si>
  <si>
    <t>30000</t>
  </si>
  <si>
    <t>3190ROPA00004</t>
  </si>
  <si>
    <t xml:space="preserve">Manta térmica de parte inferior para quirofano </t>
  </si>
  <si>
    <t>503-0880</t>
  </si>
  <si>
    <t>3190ROPA00005</t>
  </si>
  <si>
    <t xml:space="preserve">Manta térmica de parte superior para quirofano </t>
  </si>
  <si>
    <t>503-0870</t>
  </si>
  <si>
    <t>3190REHA00024</t>
  </si>
  <si>
    <t>Marcador amarillo que permite dibujar un patrón en el material de entablillado que es indeleble incluso en el agua, pero que se limpia fácilmente.</t>
  </si>
  <si>
    <t>35003G</t>
  </si>
  <si>
    <t>3130RESP00013</t>
  </si>
  <si>
    <t>Mascarilla   de   oxígeno   con   nebulizador   adulto. Nebulizador      con      mascarilla      para      dispensar medicación. Recipiente de nebulización transparente graduado de 2 a 10 ml para correcta administración
del medicamento.</t>
  </si>
  <si>
    <t>3130RESP00014</t>
  </si>
  <si>
    <t>Mascarilla   de   oxígeno   de   7   concentraciones.   Se compone de mascarilla, tubo corrugado graduable en
concentraciones y toma de oxígeno. Color azul</t>
  </si>
  <si>
    <t>I1117015</t>
  </si>
  <si>
    <t>3130RESP00015</t>
  </si>
  <si>
    <t>Mascarilla laríngea desechable de doble vía diseñada para separar los tractos digestivo y respiratorio y para canalizar los fluidos y gases lejos de la vía aérea. Nº 4.</t>
  </si>
  <si>
    <t>40840000</t>
  </si>
  <si>
    <t>3130RESP00016</t>
  </si>
  <si>
    <t>Mascarilla LMA supreme con balón gástrico talla 3</t>
  </si>
  <si>
    <t>75030</t>
  </si>
  <si>
    <t>3130RESP00017</t>
  </si>
  <si>
    <t>Mascarilla LMA supreme con balón gástrico talla 5</t>
  </si>
  <si>
    <t>175050</t>
  </si>
  <si>
    <t>3130RESP00018</t>
  </si>
  <si>
    <t>Mascarilla transparente de silicona para resucitador. Reutilizable. Libre de látex.  Nº4</t>
  </si>
  <si>
    <t>21.01.34</t>
  </si>
  <si>
    <t>3130RESP00019</t>
  </si>
  <si>
    <t>Mascarilla transparente de silicona para resucitador. Reutilizable. Libre de látex.  Nº5</t>
  </si>
  <si>
    <t>21.01.35</t>
  </si>
  <si>
    <t>3190REHA00025</t>
  </si>
  <si>
    <t>Masilla de rehabilitación para manos. Cinco colores diferentes. 85g. Amarilla</t>
  </si>
  <si>
    <t>RP08501</t>
  </si>
  <si>
    <t>3190REHA00026</t>
  </si>
  <si>
    <t>Masilla de rehabilitación para manos. Cinco colores diferentes. 85g. Lila</t>
  </si>
  <si>
    <t>RP08506</t>
  </si>
  <si>
    <t>3190REHA00027</t>
  </si>
  <si>
    <t>Masilla rehabilitacion para manos. Cinco colores diferente. verde 85gr.</t>
  </si>
  <si>
    <t>RME08504</t>
  </si>
  <si>
    <t>3190FERU00013</t>
  </si>
  <si>
    <t>Material de flejado asegurable. Cinta de sujeción color azul 2,5cm x 9m con tejido de bucle de pelo suave laminado a ambos lados de espuma relleno. Se desea un material de flejado duradero y que no se estire.</t>
  </si>
  <si>
    <t>3190FERU00014</t>
  </si>
  <si>
    <t>Material de flejado asegurable. Cinta de sujeción color beige 2,5cm x 9m con tejido de bucle de pelo suave laminado a ambos lados de espuma relleno.</t>
  </si>
  <si>
    <t>3190FERU00015</t>
  </si>
  <si>
    <t>Material de flejado asegurable. Cinta de sujeción color beige 5 cm x 9 m con tejido de bucle de pelo suave laminado a ambos lados de espuma relleno. El laminado doble proporciona más de 1000 cierres. Color beige.</t>
  </si>
  <si>
    <t>3190FERU00016</t>
  </si>
  <si>
    <t>Material de revestimiento de felpa con un respaldo de espuma de celda abierta autoadhesiva. Para cubrir grandes superficies de férulas para prevenir y absorber la transpiración. Se elimina con agua tibia. Tamaños: 50 cm x 100 cm x 3 mm (20  x 39 2/5  x 7/64 ). Blanco.</t>
  </si>
  <si>
    <t>35111</t>
  </si>
  <si>
    <t>3190FERU00017</t>
  </si>
  <si>
    <t>Material de revestimiento de felpa con un respaldo de espuma de celda abierta autoadhesiva. Para cubrir grandes superficies de férulas para prevenir y absorber la transpiración. Se elimina con agua tibia. Tamaños: 50 cm x 100 cm x 3 mm (20  x 39 2/5  x 7/64 ).  Negro.</t>
  </si>
  <si>
    <t>35117</t>
  </si>
  <si>
    <t>3190FERU00018</t>
  </si>
  <si>
    <t>Material termoplástico en rollo de 3m. Material de ortopedia termoplástico de tipo textil único en rollo. Elasticidad en dos direcciones. Adaptable cuando sea necesario. Material similar a una tela fina y transpirable. Fácil de cortar. Capacidad autoadhesiva, especialmente cuando se calienta en seco. Ideal para todas las aplicaciones, como ortesis de dedo y / o pulgar. Color azul y ancho 3 cm (1,18 )</t>
  </si>
  <si>
    <t>4030</t>
  </si>
  <si>
    <t>3190FERU00019</t>
  </si>
  <si>
    <t>Material termoplástico en rollo de 3m. Material de ortopedia termoplástico de tipo textil único en rollo. Elasticidad en dos direcciones. Adaptable cuando sea necesario. Material similar a una tela fina y transpirable. Fácil de cortar. Capacidad autoadhesiva, especialmente cuando se calienta en seco. Para todas las aplicaciones, como ortesis de dedo y / o pulgar. Color azul y ancho 6 cm (2.5)</t>
  </si>
  <si>
    <t>4032</t>
  </si>
  <si>
    <t>3190FERU00020</t>
  </si>
  <si>
    <t>Material termoplástico en rollo de 3m. Material de ortopedia termoplástico de tipo textil único en rollo. Elasticidad en dos direcciones. Adaptable cuando sea necesario. Material similar a una tela fina y transpirable. Fácil de cortar. Capacidad autoadhesiva, especialmente cuando se calienta en seco. Para todas las aplicaciones, como ortesis de dedo y/o pulgar. Para fabricar una losa volar o dorsal para aumentar la rigidez. El grosor del material evita utilizar dos capas. Color azul y ancho 15cm (6)</t>
  </si>
  <si>
    <t>4039</t>
  </si>
  <si>
    <t>3120APOS00024</t>
  </si>
  <si>
    <t xml:space="preserve">Suave lámina de contacto con microadherencia selectiva por las dos caras. El apósito minimiza el riesgo de adherencia a la herida, el desprendimiento de la piel y el dolor del paciente durante los cambios de apósito. Mepitel aposito 7,5x10 cm </t>
  </si>
  <si>
    <t>290710</t>
  </si>
  <si>
    <t>3120APOS00025</t>
  </si>
  <si>
    <t>Opticlude 20 parches 6,3 x 4,8 cm</t>
  </si>
  <si>
    <t>1537</t>
  </si>
  <si>
    <t>3190FERU00021</t>
  </si>
  <si>
    <t>Lámina suave termoplástica para férulas. Negro de 2,5mm micro perforada</t>
  </si>
  <si>
    <t xml:space="preserve"> 8338Z.2/L/N</t>
  </si>
  <si>
    <t>3190REHA00028</t>
  </si>
  <si>
    <t xml:space="preserve">Pack de algodón relleno de granos de mineral volcánico. Ancho x largo 25 x 30 cm. </t>
  </si>
  <si>
    <t>3448-167</t>
  </si>
  <si>
    <t>3200REHA00023</t>
  </si>
  <si>
    <t xml:space="preserve">Palas finger paddels negro rojo, compuesto por un alerón de polipropileno y de una pieza de silicona fijada bajo la superficie de la pala. Esta pieza permite ajustar la altura del alerón por presión de abajo arriba, para comodidad y sujeción óptimas de la pala. Cuchilla 72% Polipropileno, 28% Estireno-etileno/butileno-estireno (SEBS). Membrana 100% silicona. </t>
  </si>
  <si>
    <t>3110AGUJ00032</t>
  </si>
  <si>
    <t>Palomilla verde para extracción de sangre por vacío específicamente diseñado para venas difíciles de 21G 18cm. Un sólo uso. Estéril. Con dispositivo de seguridad.</t>
  </si>
  <si>
    <t>450081 (367282)</t>
  </si>
  <si>
    <t>3190ROPA00006</t>
  </si>
  <si>
    <t xml:space="preserve">Pañal anatómico elástico para noche. Para la incontinencia de moderada a severa. fácil de cambiar. Con indicador de humedad. Talla G. </t>
  </si>
  <si>
    <t>3190ROPA00007</t>
  </si>
  <si>
    <t xml:space="preserve">Pañal con protector anatómico para incontinencia mas severa. Modo slip. Súper absorbente al gelatinizar líquidos y con sistema de control de olor. Premium extra plus. Talla M. </t>
  </si>
  <si>
    <t>1696483</t>
  </si>
  <si>
    <t>3190ROPA00008</t>
  </si>
  <si>
    <t>Pañal con protector anatómico para incontinencia mas severa. Modo slip. Súper absorbente al gelatinizar líquidos y con sistema de control de olor. Premium extra plus.Talla L.</t>
  </si>
  <si>
    <t>1698481</t>
  </si>
  <si>
    <t>3130ROPA00013</t>
  </si>
  <si>
    <t xml:space="preserve">Paño epidural adhesivo de 60 cm x 75 cm , apertura 6 cm x 9,5 cm. </t>
  </si>
  <si>
    <t>277517</t>
  </si>
  <si>
    <t>3130ROPA00014</t>
  </si>
  <si>
    <t xml:space="preserve">Paño fenestrado epidural 906540 </t>
  </si>
  <si>
    <t>3130ROPA00015</t>
  </si>
  <si>
    <t>Paño foliodrape fenestrado 50x60cm</t>
  </si>
  <si>
    <t>277549</t>
  </si>
  <si>
    <t>3190ROPA00009</t>
  </si>
  <si>
    <t xml:space="preserve">Papel de camilla 2 capas con precorte a 40 cm. Rollos de 70 m. </t>
  </si>
  <si>
    <t>CL1831</t>
  </si>
  <si>
    <t>3190ROPA00010</t>
  </si>
  <si>
    <t xml:space="preserve">Papel de camilla 2 capas de 90 x 180cm </t>
  </si>
  <si>
    <t>CAM3715</t>
  </si>
  <si>
    <t>3190ELEC00021</t>
  </si>
  <si>
    <t xml:space="preserve">Papel de ECG para MAC 2000. Pliegue en z con rejilla roja de 210 x 295 mm (A4) </t>
  </si>
  <si>
    <t>3190ROPA00011</t>
  </si>
  <si>
    <t xml:space="preserve">Papel desechable para lámpara de hendidura. Papel blanco estandar mentonera.13X3,2cm </t>
  </si>
  <si>
    <t>3190ESTE00024</t>
  </si>
  <si>
    <t xml:space="preserve">Papel filtros contenedor con indicador de proceso. Dim. exteriores 0 190. </t>
  </si>
  <si>
    <t>562</t>
  </si>
  <si>
    <t>3190ELEC00022</t>
  </si>
  <si>
    <t>Papel termico hs80 209,5mmx295mm beneheart</t>
  </si>
  <si>
    <t>2921063</t>
  </si>
  <si>
    <t>3190ELEC00023</t>
  </si>
  <si>
    <t>Papel térmico Quicktrace HS 57mmX10m</t>
  </si>
  <si>
    <t>1005704</t>
  </si>
  <si>
    <t>3140ESTE00009</t>
  </si>
  <si>
    <t xml:space="preserve">Paquete de prueba desechable bowie-dick para vapor. Indicador. </t>
  </si>
  <si>
    <t>1301</t>
  </si>
  <si>
    <t>3190ELEC00024</t>
  </si>
  <si>
    <t>Paquete plegado de papel térmico para ECG compatible con HP/Philips. Tamaño de una hoja 210mm x 300mm (100 hojas por paquete)</t>
  </si>
  <si>
    <t xml:space="preserve">3021007 </t>
  </si>
  <si>
    <t>3120APOS00026</t>
  </si>
  <si>
    <t>Parche ocular hipoalergénico talla grande de 8x 5,7cm. Oclusivo 100%</t>
  </si>
  <si>
    <t>1539</t>
  </si>
  <si>
    <t>3190REHA00029</t>
  </si>
  <si>
    <t xml:space="preserve">Pastillas de parafina blanca de 1 kg. Fácil rotura para usar la cantidad necesaria.
</t>
  </si>
  <si>
    <t>3200REHA00024</t>
  </si>
  <si>
    <t>Pelota pilates 20cm</t>
  </si>
  <si>
    <t>VAR001</t>
  </si>
  <si>
    <t>3200INST00003</t>
  </si>
  <si>
    <t>Pinza 13,5cm recta punta 0,3mm boca 9mm</t>
  </si>
  <si>
    <t>JFS-3P</t>
  </si>
  <si>
    <t>3200INST00004</t>
  </si>
  <si>
    <t>Pinza quitagrapas de un solo uso. Envasada en sobre estéril.</t>
  </si>
  <si>
    <t>QG1001</t>
  </si>
  <si>
    <t>3130QUIR00008</t>
  </si>
  <si>
    <t xml:space="preserve">Placas electrobisturí talla adulto, área conductiva 134cm </t>
  </si>
  <si>
    <t>3190ESTE00025</t>
  </si>
  <si>
    <t xml:space="preserve">Precinto - asegura el cierre del contenedor contra una apertura no controlada con indicador de proceso para esterilización a vapor. Tamaño estándar. Cierre de contenedor con indicador para vapor. </t>
  </si>
  <si>
    <t>JG753</t>
  </si>
  <si>
    <t>3150ESTE00001</t>
  </si>
  <si>
    <t>Producto líquido acelerador del secado, de tipo neutro, para lavadoras automáticas. Biocompatible. Con cierto efecto lubricante. Mínima dosificación. Optimizador de secado. 5 litros</t>
  </si>
  <si>
    <t xml:space="preserve">92677 </t>
  </si>
  <si>
    <t>3190ROPA00012</t>
  </si>
  <si>
    <t xml:space="preserve">Protector absorbente desechable. Tamaño pequeño de 60 x 40 cm. Capa de suave tejido filtrante. Superficie compuesta de celulosa. Estructura romboidal. Suave polietileno impermeable antideslizante. </t>
  </si>
  <si>
    <t>1834011</t>
  </si>
  <si>
    <t>3190ROPA00013</t>
  </si>
  <si>
    <t>Protector de cama 60 x 90 súper. Hipoalergénico, dotado de lámina impermeable.</t>
  </si>
  <si>
    <t>1834014</t>
  </si>
  <si>
    <t>3190ROPA00014</t>
  </si>
  <si>
    <t xml:space="preserve">Protector de cubiertas únicas para puntas expuestas de pines y cables ortopédicos. Un solo uso. Paquete estéril. 75cmX90cm </t>
  </si>
  <si>
    <t>BRN222-05</t>
  </si>
  <si>
    <t>3190ESTE00026</t>
  </si>
  <si>
    <t xml:space="preserve">Protector de las puntas y los bordes de las cuchillas de toda la instrumentación quirúrgica. Ha de estar clínicamente probado para esterilización con vapor, flash (uso inmediato) y EO (informe de esterilidad disponible a pedido. Diámetro 1/8 (3.2 mm). peso 1 (25.4 mm). </t>
  </si>
  <si>
    <t>125100040000</t>
  </si>
  <si>
    <t>3200INST00005</t>
  </si>
  <si>
    <t>Punta platino-iridium l-30mm cauterizado</t>
  </si>
  <si>
    <t>3190ESTE00027</t>
  </si>
  <si>
    <t>Puntas protección instrumental 1,9X19mm</t>
  </si>
  <si>
    <t>3190ROPA00015</t>
  </si>
  <si>
    <t xml:space="preserve">Rasuradora no estéril </t>
  </si>
  <si>
    <t xml:space="preserve"> 000101</t>
  </si>
  <si>
    <t>3110DREN00003</t>
  </si>
  <si>
    <t>Red-O-Pack 1 drenaje FR10. Unidad de aspiración para drenaje quirúrgico bajo vacío (PE - PVC). Unidad completa formada por: 1 Red-O-Pack, 1 tubo de conexión, 2 drenajes de succión, 1 aguja Alene.  CH 12. 775ml</t>
  </si>
  <si>
    <t>3110DREN00004</t>
  </si>
  <si>
    <t>Red-O-Pack 1 drenaje FR10. Unidad de aspiración para drenaje quirúrgico bajo vacío (PE - PVC). Unidad completa formada por: 1 Red-O-Pack, 1 tubo de conexión, 2 drenajes de succión, 1 aguja Alene. CH 10. 775ml</t>
  </si>
  <si>
    <t>3200REHA00025</t>
  </si>
  <si>
    <t>Regla medidora de contorno de cintura y pecho, medidor de suavidad, cinta de costura, color amarillo, talla única.</t>
  </si>
  <si>
    <t>3110DREN00005</t>
  </si>
  <si>
    <t xml:space="preserve">Reservorio drenaje plano 100 cc </t>
  </si>
  <si>
    <t>2013-0610</t>
  </si>
  <si>
    <t>3190ESTE00028</t>
  </si>
  <si>
    <t xml:space="preserve">Rollo adhesivo con indicador químico. 1,9cmX 50m. </t>
  </si>
  <si>
    <t>XL Beige 46 - 52 cm </t>
  </si>
  <si>
    <t>3190ESTE00029</t>
  </si>
  <si>
    <t xml:space="preserve">Rollo de bolsa con cinta testigo para plasma de peróxido de hidrógeno.  200mm X 70m </t>
  </si>
  <si>
    <t xml:space="preserve">135310819000 </t>
  </si>
  <si>
    <t>3190ESTE00030</t>
  </si>
  <si>
    <t xml:space="preserve">Rollo de bolsa con cinta testigo para plasma de peróxido de hidrógeno. 100mm X 70m </t>
  </si>
  <si>
    <t>135310817000</t>
  </si>
  <si>
    <t>3190ESTE00031</t>
  </si>
  <si>
    <t>Rollo de bolsa con cinta testigo para plasma de peróxido de hidrógeno. 500mm X 70m</t>
  </si>
  <si>
    <t xml:space="preserve">135310823000 </t>
  </si>
  <si>
    <t>3190ELEC00025</t>
  </si>
  <si>
    <t>Rollo papel ECG 209x200x280 AR2100. Papel térmico de alta sensibilidad compatible con sistema de inscripción con cabezal térmico de puntos.</t>
  </si>
  <si>
    <t>2920903</t>
  </si>
  <si>
    <t>3190REHA00030</t>
  </si>
  <si>
    <t>Banda elástica para mejorar y fortalecer el tono muscular. Aumenta resistencia y movilidad. Con distintas resistencias.  Amarillo suave especial 45m</t>
  </si>
  <si>
    <t>TBE45701</t>
  </si>
  <si>
    <t>3190REHA00031</t>
  </si>
  <si>
    <t>Banda elástica para mejorar y fortalecer el tono muscular. Aumenta resistencia y movilidad. Con distintas resistencias.  Azul extrafuerte 45m</t>
  </si>
  <si>
    <t>TBE45704</t>
  </si>
  <si>
    <t>3190REHA00032</t>
  </si>
  <si>
    <t>Banda elástica para mejorar y fortalecer el tono muscular. Aumenta resistencia y movilidad. Con distintas resistencias.  Oro olímpico 45m</t>
  </si>
  <si>
    <t>TBE45709</t>
  </si>
  <si>
    <t>3130ROPA00016</t>
  </si>
  <si>
    <t xml:space="preserve">Sábana de color verde de polipropileno absorbente 50cmx80cm. </t>
  </si>
  <si>
    <t>16004</t>
  </si>
  <si>
    <t>3190ROPA00016</t>
  </si>
  <si>
    <t xml:space="preserve">Sábana de papel blanca de polipropileno absorbente 100cmx180cm </t>
  </si>
  <si>
    <t>3130ROPA00017</t>
  </si>
  <si>
    <t>Sábana no ajustable de papel verde. 100x180</t>
  </si>
  <si>
    <t>027977058</t>
  </si>
  <si>
    <t>3130RESP00020</t>
  </si>
  <si>
    <t>Recipiente de cal para respirador de anestesia precargado</t>
  </si>
  <si>
    <t xml:space="preserve">2105489-003 </t>
  </si>
  <si>
    <t>3200RESP00002</t>
  </si>
  <si>
    <t xml:space="preserve"> Sensor (D-lite) de SPO2 para ventilador mas desechable.  </t>
  </si>
  <si>
    <t>896952</t>
  </si>
  <si>
    <t>3120APOS00027</t>
  </si>
  <si>
    <t>Sensor invos 5100c neonatal &lt;5 kgr.</t>
  </si>
  <si>
    <t>3200ADAP00010</t>
  </si>
  <si>
    <t>Set de cables para Tensmed P82 &amp; S82.</t>
  </si>
  <si>
    <t>3444-201 (506848)</t>
  </si>
  <si>
    <t>3110CATE00008</t>
  </si>
  <si>
    <t>Sistema certocix doble 18g.</t>
  </si>
  <si>
    <t>3110CATE00009</t>
  </si>
  <si>
    <t>Sistema cierre incisión trócar. Con sistema completo de cierre aguja y cono incisión trocar para evitar posible sangrado y posibles hernias de trocar. Cono 26 x 15 x 10 mm</t>
  </si>
  <si>
    <t>TSC001</t>
  </si>
  <si>
    <t>3150DESI00012</t>
  </si>
  <si>
    <t>Solución antiseptica piel cutasept 250ml</t>
  </si>
  <si>
    <t>961500</t>
  </si>
  <si>
    <t>3150DESI00013</t>
  </si>
  <si>
    <t>Solución, concentrada, descontaminante y detergente con formulación bactericida y micobactericida, sinergizada con Isazone. Específica para la eliminación del biofilm microbiano en dispositivos médicos invasivos y no invasivos. Para la desinfección manual o automática en dispositivos médicos. litro</t>
  </si>
  <si>
    <t>4842</t>
  </si>
  <si>
    <t>3110SOND00002</t>
  </si>
  <si>
    <t>Sonda Foley de silicona para drenaje urinario de larga permanencia, con balón, de Silkomed (100% Elastómero de silicona), transparentes, con punta radiopaca, con embudo, válvula para racores de jeringa luer y luer-lock, para uso único, estéril. Aprox. 41 cm de longitud, cilíndrica, con 2 orificios opuestos, punta plena. Con jeringuilla cargada (10 ml de Glicerina acuosa al 10% estéril). Sin látex  CH14</t>
  </si>
  <si>
    <t>178000-14</t>
  </si>
  <si>
    <t>3110SOND00003</t>
  </si>
  <si>
    <t xml:space="preserve">Sonda Foley de silicona para drenaje urinario de larga permanencia, con balón, de silkomed (100% Elastómero de silicona), transparentes, con punta radiopaca, con embudo, válvula para racores de jeringa luer y luer-lock, para uso único, estéril. Aprox. 41 cm de longitud, cilíndrica, con 2 orificios opuestos, punta plena. Con jeringuilla cargada (10 ml de Glicerina acuosa al 10% estéril). Sin látex CH16 </t>
  </si>
  <si>
    <t>178000-16</t>
  </si>
  <si>
    <t>3110SOND00004</t>
  </si>
  <si>
    <t xml:space="preserve">Sonda Foley de silicona para drenaje urinario de larga permanencia, con balón, de silkomed (100% elastómero de silicona), transparentes, con punta radiopaca, con embudo, válvula para racores de jeringa luer y luer-lock, para uso único, estéril. Aprox. 41 cm de longitud, cilíndrica, con 2 orificios opuestos, punta plena. Con jeringuilla cargada (10 ml de Glicerina acuosa al 10% estéril). Sin látex CH18 </t>
  </si>
  <si>
    <t>3200ADAP00011</t>
  </si>
  <si>
    <t>Sonda de spo2 p/pulxiosimetro</t>
  </si>
  <si>
    <t>3110SOND00005</t>
  </si>
  <si>
    <t xml:space="preserve">Sonda de succión con control, ch 16 longitud 52 cm. Abertura central 2 pequeños orificios laterales. </t>
  </si>
  <si>
    <t>3110SOND00006</t>
  </si>
  <si>
    <t>Sonda nasogástrica duodenal tipo Levin con línea radiopaca, extremo distal con punta cilíndrica abierta y 4 orificios laterales. 100% PVC. CH16 122cm S</t>
  </si>
  <si>
    <t>444653</t>
  </si>
  <si>
    <t>3110SOND00007</t>
  </si>
  <si>
    <t xml:space="preserve">Sonda vesical de 3 vías Nº 18 </t>
  </si>
  <si>
    <t>3110SOND00008</t>
  </si>
  <si>
    <t xml:space="preserve">Sonda vesical baja fricción nº16 Lubricada es una sonda estéril de poliuretano. </t>
  </si>
  <si>
    <t>3110SOND00009</t>
  </si>
  <si>
    <t xml:space="preserve">Sonda vesical baja fricción nº14. Lubricada es una sonda estéril de Poliuretano. </t>
  </si>
  <si>
    <t>28494</t>
  </si>
  <si>
    <t>3110AGUJ00033</t>
  </si>
  <si>
    <t>Spinocan aguja 0,9x88 g20</t>
  </si>
  <si>
    <t>4509900</t>
  </si>
  <si>
    <t>3130RESP00021</t>
  </si>
  <si>
    <t>Tubo de espirometría, desechable, 3 m/10FT amarillo 5 PCS</t>
  </si>
  <si>
    <t>884101</t>
  </si>
  <si>
    <t>3150DESI00014</t>
  </si>
  <si>
    <t>Spray  de  60ml  de  clorhexidina  2%  acuosa.  Antiséptico  a  base  de clorhexidina para la desinfección de la piel antes de realizar punciones, tratamientos  o  intervenciones.  Efecto  de  desinfección  inmediata  (30 segundos después de la punción).</t>
  </si>
  <si>
    <t>696060P</t>
  </si>
  <si>
    <t>3120SUTU00002</t>
  </si>
  <si>
    <t xml:space="preserve">Suturas adhesivas cutáneas (reforzados).Color Blanco. 3X75mm </t>
  </si>
  <si>
    <t>1540R</t>
  </si>
  <si>
    <t>3120SUTU00003</t>
  </si>
  <si>
    <t xml:space="preserve">Suturas adhesivas cutáneas (reforzados).Color Blanco. 6X38mm </t>
  </si>
  <si>
    <t>72740-00</t>
  </si>
  <si>
    <t>Sueros y dializantes</t>
  </si>
  <si>
    <t>3001SUER00001</t>
  </si>
  <si>
    <t xml:space="preserve">Suero fisiológico 0.9% irrigación </t>
  </si>
  <si>
    <t>3001SUER00002</t>
  </si>
  <si>
    <t>Suero Fisiológico 0.9 % solución. Cloruro sódico al 0,9% en agua para irrigación. Estéril. 20x250ml</t>
  </si>
  <si>
    <t>3001SUER00003</t>
  </si>
  <si>
    <t xml:space="preserve">Suero fisiológico 10ml. </t>
  </si>
  <si>
    <t>3001SUER00004</t>
  </si>
  <si>
    <t>Suero fisiológico estéril para nariz-ojos. Monodosis 5ml.</t>
  </si>
  <si>
    <t>3001SUER00005</t>
  </si>
  <si>
    <t xml:space="preserve">Suero fisiológico irrigación 0,9% uromatic 3000ml </t>
  </si>
  <si>
    <t>3001SUER00006</t>
  </si>
  <si>
    <t>Suero NaCl 0,9% para irrigación y limpieza durante una intervención quirúrgica 500 ml. Envase flexible de polietileno, sin aditivos, de un solo componente. Totalmente reciclable. Apertura rápida “twist-off” (de torsión).Diseño ergonómico: el diámetro de la botella y su formato tipo “cilindro” es apropiado para obtener una mayor control de la presión y dirección del líquido, facilitando el lavado. Bolsa externa formada por una capa interna de polipropileno de 75µm y una externa de poliamida de 25 µm, que garantiza la esterilidad del producto para utilizarlo directamente en el campo quirúrgico.</t>
  </si>
  <si>
    <t xml:space="preserve"> 387866</t>
  </si>
  <si>
    <t>3001SUER00007</t>
  </si>
  <si>
    <t xml:space="preserve">Suero fisiológico irrigación 0,9% ecolav 250ml </t>
  </si>
  <si>
    <t>3120APOS00028</t>
  </si>
  <si>
    <t xml:space="preserve">Lanzas quirúrgicas desechables y súper absorbentes para uso durante procedimientos oftálmicos y otros procedimientos microquirúrgicos. Disponible en celulosa y PVA. Suministrado estéril  </t>
  </si>
  <si>
    <t>X-400101</t>
  </si>
  <si>
    <t>3120APOS00029</t>
  </si>
  <si>
    <t>Surgicel fibrilar 2,5 x 5,1 cm c/10</t>
  </si>
  <si>
    <t>3120SUTU00004</t>
  </si>
  <si>
    <t>Sutura que se prepara a partir del poliéster, poli (p-dioxanona). La sutura está indicada para uso en la aproximación de tejido blando. Sutura PDS II 2/0.</t>
  </si>
  <si>
    <t xml:space="preserve"> W9125H</t>
  </si>
  <si>
    <t>3120SUTU00005</t>
  </si>
  <si>
    <t>Sutura que se prepara a partir del poliéster, poli (p-dioxanona). La sutura está indicada para uso en la aproximación de tejido blando. Sutura PDS II 3/0.</t>
  </si>
  <si>
    <t xml:space="preserve"> W9124H</t>
  </si>
  <si>
    <t>3120SUTU00006</t>
  </si>
  <si>
    <t>Sutura que se prepara a partir del poliéster, poli (p-dioxanona). La sutura está indicada para uso en la aproximación de tejido blando. Sutura PDS II 4/0.</t>
  </si>
  <si>
    <t>W9115H</t>
  </si>
  <si>
    <t>3120SUTU00007</t>
  </si>
  <si>
    <t xml:space="preserve">Sutura que se prepara a partir del poliéster, poli (p-dioxanona). La sutura está indicada para uso en la aproximación de tejido blando. Sutura PDS II 5/0  13mm 45cm. </t>
  </si>
  <si>
    <t>3120SUTU00008</t>
  </si>
  <si>
    <t xml:space="preserve">Sutura vloc 2/0 90 30 cm. gs-21 </t>
  </si>
  <si>
    <t>3120SUTU00009</t>
  </si>
  <si>
    <t>Sutura v-loc 90 3/0 45cm</t>
  </si>
  <si>
    <t>3120SUTU00010</t>
  </si>
  <si>
    <t>Suturas adhesivas cutáneas (reforzados).Color Blanco. 12X100mm</t>
  </si>
  <si>
    <t>1547R</t>
  </si>
  <si>
    <t>3120SUTU00011</t>
  </si>
  <si>
    <t>Suturas adhesivas cutáneas (reforzados).Color Blanco. 12X50mm</t>
  </si>
  <si>
    <t>1549R</t>
  </si>
  <si>
    <t>3120SUTU00012</t>
  </si>
  <si>
    <t>Suturas adhesivas cutáneas (reforzados).Color Blanco. 6X100mm</t>
  </si>
  <si>
    <t>1546R</t>
  </si>
  <si>
    <t>3130RESP00022</t>
  </si>
  <si>
    <t>System psp filtro ptfe</t>
  </si>
  <si>
    <t>3120GASA00008</t>
  </si>
  <si>
    <t xml:space="preserve">Tampón nasal con hilo 8.0x1.5x2.0cm </t>
  </si>
  <si>
    <t>440402</t>
  </si>
  <si>
    <t>3120VEND00006</t>
  </si>
  <si>
    <t xml:space="preserve">Tape para realización de vendajes funcionales. Inelástico y rasgable con las manos 2cmX10m </t>
  </si>
  <si>
    <t>3130ADAP00010</t>
  </si>
  <si>
    <t>Tapón desinfectante para válvulas sin aguja desinfectables, que incluye una esponja impregnada de alcohol isopropílico al 70% (IPA)</t>
  </si>
  <si>
    <t>7100139575</t>
  </si>
  <si>
    <t>3120GASA00009</t>
  </si>
  <si>
    <t xml:space="preserve">Taponamiento de oídos. Compresa para Oídos, 12mm x 24mm </t>
  </si>
  <si>
    <t>400162</t>
  </si>
  <si>
    <t>3190ROPA00017</t>
  </si>
  <si>
    <t xml:space="preserve">Tapones auditivos de espuma de ajuste suave. Forma cónica  de  fácil  ajuste  para  sellar  sin  presión.  Alta clasificación de NRR 33, aptos para la mayoría de los ambientes con mucho ruido. </t>
  </si>
  <si>
    <t>1100-2</t>
  </si>
  <si>
    <t>3200INST00006</t>
  </si>
  <si>
    <t>Tijeras dentadas con resorte de retorno para cortar hojas de 2 mm (1/12 ) a 4,2 mm (3/16)</t>
  </si>
  <si>
    <t>35065</t>
  </si>
  <si>
    <t>3120SUTU00013</t>
  </si>
  <si>
    <t>Tira elástica para sutura atraumática e indolora de heridas. Permeable al aire y al vapor de agua. Masa adhesiva poliacrílica. En sobre estéril. 13 x 102mm</t>
  </si>
  <si>
    <t>66002880</t>
  </si>
  <si>
    <t>3140ESTE00010</t>
  </si>
  <si>
    <t xml:space="preserve">Tira indicador multidual de vapor. Plastificado, evitando la migración del pigmento indicador. </t>
  </si>
  <si>
    <t xml:space="preserve">229 </t>
  </si>
  <si>
    <t>3140ESTE00011</t>
  </si>
  <si>
    <t xml:space="preserve">Tira y cinta indicadora. Indicadores químicos para vapor. Un cambio nítido de color de los indicadores prueba que los materiales han sido procesados, sin ser garantía de una correcta esterilización. Clase 1. 19mmx50m. </t>
  </si>
  <si>
    <t xml:space="preserve"> 104381000000</t>
  </si>
  <si>
    <t>3140ESTE00012</t>
  </si>
  <si>
    <t xml:space="preserve">Tiras de indicador químico Sterrad. </t>
  </si>
  <si>
    <t xml:space="preserve"> CD40 </t>
  </si>
  <si>
    <t>3120APOS00030</t>
  </si>
  <si>
    <t xml:space="preserve">Tirita de soporte de no tejido elástico, adhesivo hipoalergénico. Especial pieles sensibles y zonas delicadas del cuerpo. Surtido 2 tamaños. </t>
  </si>
  <si>
    <t>76450-12</t>
  </si>
  <si>
    <t>3120APOS00031</t>
  </si>
  <si>
    <t xml:space="preserve">Tiritas azules detectables confeccionadas con adhesivo hipoalergénico tolerado por la piel, adecuado para pieles sensibles. 19X72mm. </t>
  </si>
  <si>
    <t>5506013</t>
  </si>
  <si>
    <t>3120APOS00032</t>
  </si>
  <si>
    <t xml:space="preserve">Tiritas de soporte de polietileno microperforado. Impermeable y transpirable. Adhesivo hipoalergénico de alta adhesividad con suave compresa central.  19X72mm. </t>
  </si>
  <si>
    <t>281423</t>
  </si>
  <si>
    <t>3190ROPA00018</t>
  </si>
  <si>
    <t>Toalla airtech 32x38cm 50 r 1200 un.420</t>
  </si>
  <si>
    <t>060354</t>
  </si>
  <si>
    <t>3190ROPA00019</t>
  </si>
  <si>
    <t xml:space="preserve">Toalla secamanos en rollo de dispensación central en color blanco, de 414 servicios, con 2 capas y servicios de (35cm x 19,8cm) Color: Blanco composición: 100% Pasta pura resistente a húmedo. </t>
  </si>
  <si>
    <t>0603150</t>
  </si>
  <si>
    <t>3190ROPA00020</t>
  </si>
  <si>
    <t>Toallas secamanos. Toallas de papel zig -zag plegada en z, 100 % celulosa , 2 hojas ó capas. 23X25cm.</t>
  </si>
  <si>
    <t>060320</t>
  </si>
  <si>
    <t>3190ROPA00021</t>
  </si>
  <si>
    <t>Toallas secamanos de papel reciclado capas con plegado sig-zag 22x21cm. A pesar de ser recicladas, vienen en un color completamente blanco.</t>
  </si>
  <si>
    <t>0603011</t>
  </si>
  <si>
    <t>3130ROPA00018</t>
  </si>
  <si>
    <t xml:space="preserve">Torniquete sin látex verde. Goma smarch. </t>
  </si>
  <si>
    <t>8431785000084</t>
  </si>
  <si>
    <t>3200REHA00026</t>
  </si>
  <si>
    <t xml:space="preserve">Tubos de látex para rehabilitación o bien para mejorar la resistencia y la fortaleza muscular 7,5 m. Tubing  con asas amarillo. </t>
  </si>
  <si>
    <t>SS163030</t>
  </si>
  <si>
    <t>3200REHA00027</t>
  </si>
  <si>
    <t>Tubos de látex para rehabilitación o bien para mejorar la resistencia y la fortaleza muscular 7,5 m. Tubing con asas azul</t>
  </si>
  <si>
    <t>3200REHA00028</t>
  </si>
  <si>
    <t>Tubos de látex para rehabilitación o bien para mejorar la resistencia y la fortaleza muscular 7,5 m. Tubing con asas rojo</t>
  </si>
  <si>
    <t>SS163031</t>
  </si>
  <si>
    <t>3200REHA00029</t>
  </si>
  <si>
    <t>Tubos de látex para rehabilitación o bien para mejorar la resistencia y la fortaleza muscular 7,5 m. Tubing con asas verde</t>
  </si>
  <si>
    <t>SS163032</t>
  </si>
  <si>
    <t>3130RESP00023</t>
  </si>
  <si>
    <t xml:space="preserve">Tubo de conexión Argyle embudo 5X3,1m </t>
  </si>
  <si>
    <t>8888284539</t>
  </si>
  <si>
    <t>3130RESP00024</t>
  </si>
  <si>
    <t xml:space="preserve">Tubo conexión Arsyle embudo 5X3,7m </t>
  </si>
  <si>
    <t xml:space="preserve"> 8888284547</t>
  </si>
  <si>
    <t>3130RESP00025</t>
  </si>
  <si>
    <t>Tubo conexión aspiración sher wood medical</t>
  </si>
  <si>
    <t>3130RESP00026</t>
  </si>
  <si>
    <t>Tubos de guedel estériles fabricados en ADH. Buena circulación del aire por el interior del tubo. nº 0</t>
  </si>
  <si>
    <t>3130RESP00027</t>
  </si>
  <si>
    <t>Tubos de guedel estériles fabricados en ADH. Buena circulación del aire por el interior del tubo.  nº 1</t>
  </si>
  <si>
    <t>3130RESP00028</t>
  </si>
  <si>
    <t>Tubos de guedel estériles fabricados en ADH. Buena circulación del aire por el interior del tubo.  nº 2</t>
  </si>
  <si>
    <t>11.00.02</t>
  </si>
  <si>
    <t>3130RESP00029</t>
  </si>
  <si>
    <t>Tubos de guedel estériles fabricados en ADH. Buena circulación del aire por el interior del tubo. nº 3</t>
  </si>
  <si>
    <t>11.00.03</t>
  </si>
  <si>
    <t>3130RESP00030</t>
  </si>
  <si>
    <t>Tubos de guedel estériles fabricados en ADH. Buena circulación del aire por el interior del tubo. nº 4</t>
  </si>
  <si>
    <t>11.00.04</t>
  </si>
  <si>
    <t>3130RESP00031</t>
  </si>
  <si>
    <t>Tubos de guedel estériles fabricados en ADH. Buena circulación del aire por el interior del tubo. nº 5</t>
  </si>
  <si>
    <t>11.00.05</t>
  </si>
  <si>
    <t>3130ADAP00011</t>
  </si>
  <si>
    <t xml:space="preserve">Tubo de prolongación para calentador de sangre e infusiones. Longitud 350cms. </t>
  </si>
  <si>
    <t>BG35000 C/100</t>
  </si>
  <si>
    <t>3130RESP00032</t>
  </si>
  <si>
    <t>Sonda traqueal oral / nasal de alto contorno con balón. Tubo endotraqueal  INT.  Nº 7,5 mallin</t>
  </si>
  <si>
    <t>107.75</t>
  </si>
  <si>
    <t>3130RESP00033</t>
  </si>
  <si>
    <t xml:space="preserve">Sonda traqueal oral / nasal de alto contorno con balón. Tubo endotraqueal INTER. nº  7 </t>
  </si>
  <si>
    <t>107.70</t>
  </si>
  <si>
    <t>3130RESP00034</t>
  </si>
  <si>
    <t xml:space="preserve">Sonda traqueal oral / nasal de alto contorno con balón. Tubo endotraqueal  INTER.  Nº 8,5 </t>
  </si>
  <si>
    <t>107.85</t>
  </si>
  <si>
    <t>3130RESP00035</t>
  </si>
  <si>
    <t xml:space="preserve">Sonda traqueal oral / nasal de alto contorno con balón.Tubo endotraqueal  INTER.  Nº8 </t>
  </si>
  <si>
    <t>3130RESP00036</t>
  </si>
  <si>
    <t>Sonda traqueal oral / nasal de alto contorno con balón. Tubo endotraqueal  INTER.  nº 5</t>
  </si>
  <si>
    <t>107-50</t>
  </si>
  <si>
    <t>3130RESP00037</t>
  </si>
  <si>
    <t>Sonda traqueal oral / nasal de alto contorno con balón. Tubo endotraqueal. INTER. nº 5,5</t>
  </si>
  <si>
    <t>107.55</t>
  </si>
  <si>
    <t>3130RESP00038</t>
  </si>
  <si>
    <t>Sonda traqueal oral / nasal de alto contorno con balón. Tubo endotraqueal INTER.  Nº 6</t>
  </si>
  <si>
    <t>3130RESP00039</t>
  </si>
  <si>
    <t xml:space="preserve">Sonda traqueal oral / nasal de alto contorno con balón. Tubo endotraqueal INTER. N  4,5 </t>
  </si>
  <si>
    <t>107-45</t>
  </si>
  <si>
    <t>3130RESP00040</t>
  </si>
  <si>
    <t xml:space="preserve">Tubo endotraqueal reforzado con espiral metálica, encapsulada de forma uniforme a la pared del tubo. Balón lo-contour de baja presión. Tubo endotraqueal reforzado con balón nº  8. </t>
  </si>
  <si>
    <t>118.80</t>
  </si>
  <si>
    <t>3130RESP00041</t>
  </si>
  <si>
    <t xml:space="preserve">Tubo endotraqueal reforzado con espiral metálica, encapsulada de forma uniforme a la pared del tubo. Balón lo-contour de baja presión.Tubo endotraqueal reforzado nº  8,5 </t>
  </si>
  <si>
    <t>118.85</t>
  </si>
  <si>
    <t>3130RESP00042</t>
  </si>
  <si>
    <t>Tubo traqueal nasal con balón  nº 6</t>
  </si>
  <si>
    <t>119-60NR</t>
  </si>
  <si>
    <t>3130RESP00043</t>
  </si>
  <si>
    <t>Tubo traqueal nasal con balón nº 6.5</t>
  </si>
  <si>
    <t>119-65NR</t>
  </si>
  <si>
    <t>3130TUBO00002</t>
  </si>
  <si>
    <t>Tubo traqueal nasal con balón nº7.0</t>
  </si>
  <si>
    <t>119-70NR</t>
  </si>
  <si>
    <t>3130RESP00044</t>
  </si>
  <si>
    <t>Tubo traqueal nasal con balón  nº 7.5</t>
  </si>
  <si>
    <t>119-75NR</t>
  </si>
  <si>
    <t>3200INST00007</t>
  </si>
  <si>
    <t>Detergente para endoscopios 10 G</t>
  </si>
  <si>
    <t>27661</t>
  </si>
  <si>
    <t>3090CREM00007</t>
  </si>
  <si>
    <t>Ungüento analgésico de calor suave. Ingredientes activos: salicilato de metilo y mentol.</t>
  </si>
  <si>
    <t>AV1999</t>
  </si>
  <si>
    <t>3130ADAP00012</t>
  </si>
  <si>
    <t xml:space="preserve">Válvula de acceso intravenoso sin aguja. Para inyección y aspiración de fluidos en un sistema cerrado, sin necesidad de agujas. Volumen interno: 0,12 ml. Flujo: 400 ml/min. Resistencia a la presión: 3,1 bar. </t>
  </si>
  <si>
    <t>3190ROPA00022</t>
  </si>
  <si>
    <t xml:space="preserve">Vaso de orina con tapa de rosca de 120ml Cada unidad va envasada en bolsa estéril. </t>
  </si>
  <si>
    <t>73L</t>
  </si>
  <si>
    <t>3130QUIR00009</t>
  </si>
  <si>
    <t>Venda  de  goma  elástica  antideslizante.  Ideal  para tratamientos de isquemia de miembros superiores e inferiores.  goma  elástica  antideslizante,  exenta  de látex. 10cm x 10m</t>
  </si>
  <si>
    <t>3120VEND00007</t>
  </si>
  <si>
    <t>Venda elástica adhesiva de algodón y viscosa blanqueada, para: Vendaje de contención, soporte 7,5cm X 4,5m</t>
  </si>
  <si>
    <t>1102</t>
  </si>
  <si>
    <t>3120VEND00008</t>
  </si>
  <si>
    <t xml:space="preserve">Venda elástica adhesiva 8cm X 2,5m </t>
  </si>
  <si>
    <t>3120VEND00009</t>
  </si>
  <si>
    <t>Venda autoadherente con fijación y compresión sin adhesivo. Ligera, transpirable y elástica beige 7,5cm X 4,5m</t>
  </si>
  <si>
    <t>1502</t>
  </si>
  <si>
    <t>3120VEND00010</t>
  </si>
  <si>
    <t>Venda crepé 10cm X 4m</t>
  </si>
  <si>
    <t>3120VEND00011</t>
  </si>
  <si>
    <t xml:space="preserve">Venda de acolchado sintético ortopédico. Con triclosan. Compuesto por fibras de poliéster. Adaptable a cualquier contorno del cuerpo. 10cm X 2.7m. </t>
  </si>
  <si>
    <t>3120VEND00012</t>
  </si>
  <si>
    <t xml:space="preserve">Venda de acolchado sintético ortopédico. Con triclosan. Compuesto por fibras de poliéster. Adaptable a cualquier contorno del cuerpo. 15cm X2.7m </t>
  </si>
  <si>
    <t>3120VEND00013</t>
  </si>
  <si>
    <t>Venda de almohadillado de algodón. 10cm X2,7m</t>
  </si>
  <si>
    <t>3120VEND00014</t>
  </si>
  <si>
    <t xml:space="preserve">Venda de almohadillado de algodón. 15cm X 2,7m </t>
  </si>
  <si>
    <t>3120VEND00015</t>
  </si>
  <si>
    <t xml:space="preserve">Venda de almohadillado de algodón. 7,5cm X 2,7m </t>
  </si>
  <si>
    <t>3120VEND00016</t>
  </si>
  <si>
    <t xml:space="preserve">Venda de almohadillado de algodón.  5cm X 2,7m </t>
  </si>
  <si>
    <t>3120VEND00017</t>
  </si>
  <si>
    <t>Venda de crepe de elasticidad media con hilos marginales de color rojo, orillada en ambos márgenes, 99% Algodón, 1% Elastómero. Cosida en ambos extremos. 15cm X 10m 90g/m2</t>
  </si>
  <si>
    <t>3120VEND00018</t>
  </si>
  <si>
    <t>Venda de crepe de elasticidad media con hilos marginales de color rojo, orillada en ambos márgenes, 99% algodón, 1% elastómero. Cosida en ambos extremos. 10cm X 10m 90g/m2</t>
  </si>
  <si>
    <t>3120VEND00019</t>
  </si>
  <si>
    <t>Venda de crepe de elasticidad media con hilos marginales de color rojo, orillada en ambos márgenes, 99% algodón, 1% elastómero. Cosida en ambos extremos. 7cm X 4m 90g/m2</t>
  </si>
  <si>
    <t>3120VEND00020</t>
  </si>
  <si>
    <t>Venda de crepe de elasticidad media con hilos marginales de color rojo, orillada en ambos márgenes, 99% algodón, 1% elastómero. Cosida en ambos extremos. 5cm X 4m 90g/m2</t>
  </si>
  <si>
    <t>3120VEND00021</t>
  </si>
  <si>
    <t>Venda de gasa elástica cohesiva para la fijación de apósitos. Sin látex en la fórmula. 10cm X 4m</t>
  </si>
  <si>
    <t>9324442</t>
  </si>
  <si>
    <t>3120VEND00022</t>
  </si>
  <si>
    <t>Venda de gasa elástica cohesiva para la fijación de apósitos. Sin látex en la fórmula. 8cm X 4m</t>
  </si>
  <si>
    <t>932443</t>
  </si>
  <si>
    <t>3120VEND00023</t>
  </si>
  <si>
    <t>Venda de gasa elástica cohesiva para la fijación de apósitos. Sin látex en la fórmula. 6cm X 4m</t>
  </si>
  <si>
    <t>932442</t>
  </si>
  <si>
    <t>3120VEND00024</t>
  </si>
  <si>
    <t>Venda de gasa orillada para fijación de apósitos y/o compresas. Composición: 50% algodón y 50% viscosa. Hidrófila, transpirable, indesmallable y esterilizable. Tupido medio y tacto suave  10cm X 10m</t>
  </si>
  <si>
    <t>2031.02</t>
  </si>
  <si>
    <t>3120VEND00025</t>
  </si>
  <si>
    <t>Venda de tejido de punto de urdimbre orillada en sus laterales. Sin látex. No provoca irritaciones ni alergias. Indicada para la sujeción de apósitos y para compresión de articulaciones. 5cm X 5m</t>
  </si>
  <si>
    <t>2029.02</t>
  </si>
  <si>
    <t>3120VEND00026</t>
  </si>
  <si>
    <t>Venda de yeso o escayola para fracturas y moldes ortopédicos. Gasa de vuelta de algodón 100%, 85% de yeso natural. 5cm X 2.7m</t>
  </si>
  <si>
    <t>3120VEND00027</t>
  </si>
  <si>
    <t>Venda de yeso o escayola para fracturas y moldes ortopédicos. Gasa de vuelta de algodón 100%, 85% de yeso natural. 10cmX2.7m</t>
  </si>
  <si>
    <t>3120VEND00028</t>
  </si>
  <si>
    <t>Venda de yeso o escayola para fracturas y moldes ortopédicos. Gasa de  vuelta de algodón 100%, 85% de yeso natural. 15cmX2.7m</t>
  </si>
  <si>
    <t>3120VEND00029</t>
  </si>
  <si>
    <t>Venda elástica adhesiva 6cmX2,5m</t>
  </si>
  <si>
    <t>3120VEND00030</t>
  </si>
  <si>
    <t>Venda elástica adhesiva 10cmX2,5m</t>
  </si>
  <si>
    <t>3120VEND00031</t>
  </si>
  <si>
    <t>Venda elástica adhesiva de algodón y viscosa blanqueada, para: Vendaje de contención, soporte .5cmX4,5m</t>
  </si>
  <si>
    <t>1100</t>
  </si>
  <si>
    <t>3120VEND00032</t>
  </si>
  <si>
    <t>Venda elástica adhesiva de algodón y viscosa blanqueada, para: Vendaje de contención, soporte 10cmX4,5m</t>
  </si>
  <si>
    <t>1104</t>
  </si>
  <si>
    <t>3120VEND00033</t>
  </si>
  <si>
    <t>Venda elástica cohesiva de color carne rasgable que se adhiere sobre sí misma. Antideslizante, permeable al aire, esterilizable en autoclave y rasgable en sentido transversal  beige 2,5cmX4,5m</t>
  </si>
  <si>
    <t>1500</t>
  </si>
  <si>
    <t>3120VEND00034</t>
  </si>
  <si>
    <t>Venda elástica cohesiva de color carne rasgable que se adhiere sobre sí misma. Antideslizante, permeable al aire, esterilizable en autoclave y rasgable en sentido transversal beige 4,5 m X 5 cm</t>
  </si>
  <si>
    <t>1501</t>
  </si>
  <si>
    <t>3120VEND00035</t>
  </si>
  <si>
    <t>Venda de tejido de punto de urdimbre orillada en sus laterales. Sin látex. No provoca irritaciones ni alergias. Indicada para la sujeción de apósitos y para compresión de articulaciones. 7cmX5m</t>
  </si>
  <si>
    <t>2030.02</t>
  </si>
  <si>
    <t>3120VEND00036</t>
  </si>
  <si>
    <t>Venda prevendaje de espuma fina. Para vendajes funcionales, para recubrir la piel y protegerla. Evita el contacto directo del material adhesivo con el tejido cutáneo 7cmX20 m</t>
  </si>
  <si>
    <t>3120VEND00037</t>
  </si>
  <si>
    <t>Venda tubular elástica 67% algodón y 33% viscosa. Elástica y extensible en diámetro. No compresiva, ideal para la protección de la piel bajo vendajes compresivos, adhesivos o de yeso. Talla 1</t>
  </si>
  <si>
    <t>0010701</t>
  </si>
  <si>
    <t>3120VEND00038</t>
  </si>
  <si>
    <t>Venda tubular elástica 67% algodón y 33% viscosa. Elástica y extensible en diámetro. No compresiva, ideal para la protección de la piel bajo vendajes compresivos, adhesivos o de yeso. Talla 5,5</t>
  </si>
  <si>
    <t>0010706-5</t>
  </si>
  <si>
    <t>3120VEND00039</t>
  </si>
  <si>
    <t>Venda tubular de compresión para soporte y rehabilitación. Sin costuras. Compresión constante. Por su composición, básicamente de algodón, será dermofílica, confortable y permitirá los movimientos. D-4</t>
  </si>
  <si>
    <t>3120VEND00040</t>
  </si>
  <si>
    <t xml:space="preserve">Venda tubular de compresión para soporte y rehabilitación. Sin costuras. Compresión constante. Por su composición, básicamente de algodón, será dermofílica, confortable y permitirá los movimientos.  E-5 </t>
  </si>
  <si>
    <t>3120VEND00041</t>
  </si>
  <si>
    <t xml:space="preserve">Venda tubular de compresión para soporte y rehabilitación. Sin costuras. Compresión constante. Por su composición, básicamente de algodón, será dermofílica, confortable y permitirá los movimientos. F-6 </t>
  </si>
  <si>
    <t>3120VEND00042</t>
  </si>
  <si>
    <t>Venda tubular elástica 67% algodón y 33% viscosa. Elástica y extensible en diámetro. No compresiva, ideal para la protección de la piel bajo vendajes compresivos, adhesivos o de yeso. Talla 2</t>
  </si>
  <si>
    <t>0010702</t>
  </si>
  <si>
    <t>3120VEND00043</t>
  </si>
  <si>
    <t>Venda tubular elástica 67% algodón y 33% viscosa. Elástica y extensible en diámetro. No compresiva, ideal para la protección de la piel bajo vendajes compresivos, adhesivos o de yeso. Talla 3</t>
  </si>
  <si>
    <t>0010703</t>
  </si>
  <si>
    <t>3120VEND00044</t>
  </si>
  <si>
    <t>Venda tubular elástica 67% algodón y 33% viscosa. Elástica y extensible en diámetro. No compresiva, ideal para la protección de la piel bajo vendajes compresivos, adhesivos o de yeso. Talla 4</t>
  </si>
  <si>
    <t>0010704</t>
  </si>
  <si>
    <t>3120VEND00045</t>
  </si>
  <si>
    <t>Venda tubular elástica 67% algodón y 33% viscosa. Elástica y extensible en diámetro. No compresiva, ideal para la protección de la piel bajo vendajes compresivos, adhesivos o de yeso. Talla 5</t>
  </si>
  <si>
    <t>0010705</t>
  </si>
  <si>
    <t>3120VEND00046</t>
  </si>
  <si>
    <t>Venda tubular elástica 67% algodón y 33% viscosa. Elástica y extensible en diámetro. No compresiva, ideal para la protección de la piel bajo vendajes compresivos, adhesivos o de yeso. Talla 6</t>
  </si>
  <si>
    <t>0010706</t>
  </si>
  <si>
    <t>3120VEND00047</t>
  </si>
  <si>
    <t>Venda tubular elástica 67% algodón y 33% viscosa. Elástica y extensible en diámetro. No compresiva, ideal para la protección de la piel bajo vendajes compresivos, adhesivos o de yeso. Talla 7</t>
  </si>
  <si>
    <t>0010707</t>
  </si>
  <si>
    <t>3120VEND00048</t>
  </si>
  <si>
    <t>Vendaje tubular de elasticidad permanente de compresión media y uniforme. Talla G</t>
  </si>
  <si>
    <t xml:space="preserve"> 24126</t>
  </si>
  <si>
    <t>3120VEND00049</t>
  </si>
  <si>
    <t>Venda tubular elástica. 67% algodón y 33% viscosa. Elástica y extensible en diámetro. Talla 4</t>
  </si>
  <si>
    <t>0030404</t>
  </si>
  <si>
    <t>3120VEND00050</t>
  </si>
  <si>
    <t>Venda tubular elástica. 67% algodón y 33% viscosa. Elástica y extensible en diámetro. Talla 6</t>
  </si>
  <si>
    <t>0030406</t>
  </si>
  <si>
    <t>3120VEND00051</t>
  </si>
  <si>
    <t>Venda tubular elástica. 67% algodón y 33% viscosa. Elástica y extensible en diámetro.talla 5</t>
  </si>
  <si>
    <t>0030405</t>
  </si>
  <si>
    <t>3120VEND00052</t>
  </si>
  <si>
    <t>Venda tubular elástica. 67% algodón y 33% viscosa. Elástica y extensible en diámetro. Talla 1</t>
  </si>
  <si>
    <t>3120VEND00053</t>
  </si>
  <si>
    <t>Venda tubular elástica. 67% algodón y 33% viscosa. Elástica y extensible en diámetro. Talla 1/2</t>
  </si>
  <si>
    <t>3120VEND00054</t>
  </si>
  <si>
    <t>Venda tubular elástica. 67% algodón y 33% viscosa. Elástica y extensible en diámetro. Talla 3</t>
  </si>
  <si>
    <t>0030403</t>
  </si>
  <si>
    <t>3120VEND00055</t>
  </si>
  <si>
    <t>Venda tubular elástica. 67% algodón y 33% viscosa. Elástica y extensible en diámetro. Talla 7</t>
  </si>
  <si>
    <t>0030407</t>
  </si>
  <si>
    <t>3190REHA00033</t>
  </si>
  <si>
    <t xml:space="preserve">Vendaje que no limite movimiento. De algodón de alta calidad, sin látex. Adhesivo acrílico. Hipoalergénica. Vendaje neuromuscular negro 5cm X5m. </t>
  </si>
  <si>
    <t>3190REHA00034</t>
  </si>
  <si>
    <t>Vendaje que no limite movimiento. De algodón de alta calidad, sin látex. Adhesivo acrílico. Hipoalergénica. Vendaje neuromuscular azul 5cmX5m.</t>
  </si>
  <si>
    <t>3190REHA00035</t>
  </si>
  <si>
    <t>Vendaje que no limite movimiento. De algodón de alta calidad, sin látex. Adhesivo acrílico. Hipoalergénica. Vendaje neuromuscular rosa 5cmX5m</t>
  </si>
  <si>
    <t>3120VEND00056</t>
  </si>
  <si>
    <t>Vendaje tubular de elasticidad permanente de compresión media y uniforme. Talla A</t>
  </si>
  <si>
    <t>24120</t>
  </si>
  <si>
    <t>3120VEND00057</t>
  </si>
  <si>
    <t>Vendaje tubular de elasticidad permanente de compresión media y uniforme. Talla B</t>
  </si>
  <si>
    <t>241201</t>
  </si>
  <si>
    <t>3120VEND00058</t>
  </si>
  <si>
    <t>Vendaje tubular de elasticidad permanente de compresión media y uniforme. Talla C</t>
  </si>
  <si>
    <t>24122</t>
  </si>
  <si>
    <t>3120VEND00059</t>
  </si>
  <si>
    <t>Vendaje tubular de elasticidad permanente de compresión media y uniforme. Talla D</t>
  </si>
  <si>
    <t>24123</t>
  </si>
  <si>
    <t>3120VEND00060</t>
  </si>
  <si>
    <t>Vendaje tubular de elasticidad permanente de compresión media y uniforme. Talla E</t>
  </si>
  <si>
    <t>24124</t>
  </si>
  <si>
    <t>3120VEND00061</t>
  </si>
  <si>
    <t>Vendaje tubular de elasticidad permanente de compresión media y uniforme. Talla F</t>
  </si>
  <si>
    <t>24125</t>
  </si>
  <si>
    <t>3120VEND00062</t>
  </si>
  <si>
    <t>Vendaje tubular de elasticidad permanente de compresión media y uniforme. Talla J</t>
  </si>
  <si>
    <t>24127</t>
  </si>
  <si>
    <t>3120VEND00063</t>
  </si>
  <si>
    <t>Vendaje tubular de malla sintética de poliéster, elástica para fijación de apósitos. Extensible, resistente y confortable.de tensión. Talla 2</t>
  </si>
  <si>
    <t>0030402</t>
  </si>
  <si>
    <t>3120VEND00064</t>
  </si>
  <si>
    <t>Venda tubular de compresión para soporte y rehabilitación. Sin costuras. Compresión constante. Por su composición, básicamente de algodón, será dermofílica, confortable y permitirá los movimientos.  C-3</t>
  </si>
  <si>
    <t>71645-07</t>
  </si>
  <si>
    <t>3120VEND00065</t>
  </si>
  <si>
    <t>Venda tubular de compresión para soporte y rehabilitación. Sin costuras. Compresión constante. Por su composición, básicamente de algodón, será dermofílica, confortable y permitirá los movimientos. G-7</t>
  </si>
  <si>
    <t>71645-11</t>
  </si>
  <si>
    <t>3140ESTE00013</t>
  </si>
  <si>
    <t xml:space="preserve">Vial (control biológico) con contenido de organismo altamente resistente de Geobacillus Stearothermophilus para confirmar la exposición de peróxido de hidrógeno y proporcionar resultados en 24h mediante cambio de color. </t>
  </si>
  <si>
    <t xml:space="preserve"> BT91</t>
  </si>
  <si>
    <t>3190REHA00036</t>
  </si>
  <si>
    <t xml:space="preserve">Pantalones para presoterapia. Pantalón desechable blanco para presoterapia talla XL.  </t>
  </si>
  <si>
    <t>3130QUIR00010</t>
  </si>
  <si>
    <t xml:space="preserve">Funda de arco en C para orthoscan. Funda de polietileno antiestático transparente y ajustable 
para la protección del arco en C. Medidas 137x160cm.  Envase unitario estéril. </t>
  </si>
  <si>
    <t>8888MEU-ZIE</t>
  </si>
  <si>
    <t>3190REHA00037</t>
  </si>
  <si>
    <t xml:space="preserve">Electrodo de retorno Tcare </t>
  </si>
  <si>
    <t>3570001-f7805</t>
  </si>
  <si>
    <t>3200INST00008</t>
  </si>
  <si>
    <t xml:space="preserve">Nuk escobilla de limpiabiberones 2 en 1 </t>
  </si>
  <si>
    <t>3130ROPA00019</t>
  </si>
  <si>
    <t xml:space="preserve">Paño fenestrado adhesivo 50X60cm </t>
  </si>
  <si>
    <t>277537</t>
  </si>
  <si>
    <t>3110AGUJ00034</t>
  </si>
  <si>
    <t xml:space="preserve">Aguja de punción seca sujeta al tubo guía mediante mecanismo Click, sin componentes químicos en la sujeción de la aguja.0,30 X 75. Aguja punción seca 0.30mm X 75mm </t>
  </si>
  <si>
    <t>458190</t>
  </si>
  <si>
    <t>3190TIRA00009</t>
  </si>
  <si>
    <t>Rollo 25m cinta adhesiva negra PS14</t>
  </si>
  <si>
    <t>3190TIRA00010</t>
  </si>
  <si>
    <t>Rollo 25m cinta coser azul marino</t>
  </si>
  <si>
    <t>3150DESI00015</t>
  </si>
  <si>
    <t xml:space="preserve"> Surfanios premium 5 litros</t>
  </si>
  <si>
    <t>Otros fármacos específicos.</t>
  </si>
  <si>
    <t>3009KITS00001</t>
  </si>
  <si>
    <t>Barrera antiad sp 3ml. Barrera antiadherencia gel, biocompatible, reabsorbible y fluido compuesto por ácido hialurónico sódico auto-reticulado totalmente sintético</t>
  </si>
  <si>
    <t>AABG-3SP</t>
  </si>
  <si>
    <t>3120SUTU00014</t>
  </si>
  <si>
    <t>Grapadora unidix 35 grapas</t>
  </si>
  <si>
    <t>000880 000030</t>
  </si>
  <si>
    <t>3130GUAN00001</t>
  </si>
  <si>
    <t xml:space="preserve">Guante látex estéril signature essential T-6,5  </t>
  </si>
  <si>
    <t xml:space="preserve">MSG5965 </t>
  </si>
  <si>
    <t>3130GUAN00002</t>
  </si>
  <si>
    <t xml:space="preserve"> Guante látex estéril signatura essential T-7</t>
  </si>
  <si>
    <t xml:space="preserve">MSG5970 </t>
  </si>
  <si>
    <t>3130GUAN00003</t>
  </si>
  <si>
    <t xml:space="preserve"> Guante látex estéril signatura essential T-8</t>
  </si>
  <si>
    <t xml:space="preserve">MSG5980 </t>
  </si>
  <si>
    <t>3130GUAN00004</t>
  </si>
  <si>
    <t xml:space="preserve"> Guante látex estéril signatura essential T-7,5</t>
  </si>
  <si>
    <t xml:space="preserve">MSG5975 </t>
  </si>
  <si>
    <t>3130GUAN00005</t>
  </si>
  <si>
    <t xml:space="preserve"> Guante látex estéril signatura essential T-6</t>
  </si>
  <si>
    <t xml:space="preserve">MSG5960 </t>
  </si>
  <si>
    <t>3130GUAN00006</t>
  </si>
  <si>
    <t xml:space="preserve"> Guante látex estéril signatura essential T-8,5</t>
  </si>
  <si>
    <t xml:space="preserve">MSG5985 </t>
  </si>
  <si>
    <t>3130GUAN00007</t>
  </si>
  <si>
    <t xml:space="preserve">Guante nitrilo n/estéril s/polvo lisubel T-S </t>
  </si>
  <si>
    <t>3130GUAN00008</t>
  </si>
  <si>
    <t>Guante nitrilo n/estéril s/polvo lisubel T-M</t>
  </si>
  <si>
    <t>3130GUAN00009</t>
  </si>
  <si>
    <t>Guante nitrilo n/estéril s/polvo lisubel T-L</t>
  </si>
  <si>
    <t>3120SUTU00015</t>
  </si>
  <si>
    <t xml:space="preserve">Sutura ethibond excel 2 c/aguja ref:X4843G </t>
  </si>
  <si>
    <t>3120GASA00010</t>
  </si>
  <si>
    <t xml:space="preserve">Compresa nasal merocel c/vía de aire c/hilo 8cm ref: 440411 </t>
  </si>
  <si>
    <t>3200MANG00006</t>
  </si>
  <si>
    <t>Manguito presión arterial amplio rango M-L (22-42 cm) ref:HEM-7200-E8</t>
  </si>
  <si>
    <t>3200REHA00030</t>
  </si>
  <si>
    <t xml:space="preserve">Pack calor enno moist 38X61cm grande ref:261548 </t>
  </si>
  <si>
    <t>3120APOS00033</t>
  </si>
  <si>
    <t xml:space="preserve">Apósito Allevyn Heel 10,5X13,5cm ref:66000695 </t>
  </si>
  <si>
    <t>3120SUTU00016</t>
  </si>
  <si>
    <t xml:space="preserve">Sutura ethibond excel 5/0 ref:W4846G </t>
  </si>
  <si>
    <t>3200REHA00031</t>
  </si>
  <si>
    <t xml:space="preserve">Electrodo goma flexible 6X8cm conex. 2mm ref:457904 </t>
  </si>
  <si>
    <t>3200ADAP00012</t>
  </si>
  <si>
    <t>Soporte de pared sterilium 500 ml</t>
  </si>
  <si>
    <t>981734</t>
  </si>
  <si>
    <t>3200REHA00032</t>
  </si>
  <si>
    <t>Mancuerna neopreno 5 kg</t>
  </si>
  <si>
    <t>A009847</t>
  </si>
  <si>
    <t>3200REHA00033</t>
  </si>
  <si>
    <t>Mancuerna neopreno 6 kg</t>
  </si>
  <si>
    <t>A009848</t>
  </si>
  <si>
    <t>3200REHA00034</t>
  </si>
  <si>
    <t>Mancuerna neopreno 1 kg</t>
  </si>
  <si>
    <t>A009850</t>
  </si>
  <si>
    <t>3200REHA00035</t>
  </si>
  <si>
    <t>Pesa rusa/ kettlebell 8 kg</t>
  </si>
  <si>
    <t>A011143</t>
  </si>
  <si>
    <t>3190ESTE00032</t>
  </si>
  <si>
    <t>Spray aesculap motores</t>
  </si>
  <si>
    <t>GB600</t>
  </si>
  <si>
    <t>3200REHA00036</t>
  </si>
  <si>
    <t>Plataforma pliométrica en madera.Estructura reforzada. Diferentes alturas de salto (50 cm, 60 cm, 70 cm).</t>
  </si>
  <si>
    <t>SV4602</t>
  </si>
  <si>
    <t>3200REHA00037</t>
  </si>
  <si>
    <t>Bolsa con carcasa de PVC resistente, ideal para mejorar la fuerza y el equilibrio corporal gracias a la inestabilidad del flujo de agua. Ofrece métodos de ejercicio más interesantes para los entusiastas del fitness y los atletas. Regule el volumen de agua con una capacidad máxima de 15 a 30 kg según el modelo. Equipado con 4 asas reforzadas para variar los ejercicios. Compacto cuando está plegado, es fácil de transportar y utilizar en el gimnasio o en casa. Indicador de peso cerca del nivel del agua. Tapón con válvula de aire/drenaje en el extremo. 15kgs</t>
  </si>
  <si>
    <t>SV4460</t>
  </si>
  <si>
    <t>3200REHA00038</t>
  </si>
  <si>
    <t>Kit Platos y barra de levantamiento de peso. Herramienta versátil para realizar ejercicios de peso. Ideal para el uso en casa. Incluye: - Set: - 1 barra - tres pares de discos (total 17,5Kg) - dos bloqueos de discos. - Discos: 2 x 5 kg en negro, 2 x 2,5 kg en rojo,  2 x 1,25 kg en amarillo</t>
  </si>
  <si>
    <t>P2I200720</t>
  </si>
  <si>
    <t>3200REHA00039</t>
  </si>
  <si>
    <t>WaterBall es una pelota medicinal particular, disponible en diferentes pesos y diámetros, que contiene suficiente agua para crear movimiento en su interior.  16 cm. 1,5kg.</t>
  </si>
  <si>
    <t>3200REHA00040</t>
  </si>
  <si>
    <t>WaterBall es una pelota medicinal particular, disponible en diferentes pesos y diámetros, que contiene suficiente agua para crear movimiento en su interior. 26 cm. 3kg.</t>
  </si>
  <si>
    <t>3200REHA00041</t>
  </si>
  <si>
    <t>WaterBell es una pesa rusa particular, disponible en diferentes pesos, que contiene suficiente agua para crear movimiento en su interior</t>
  </si>
  <si>
    <t>3200REHA00042</t>
  </si>
  <si>
    <t>Juego de 15 ventosas (11 lisas y 4 anatómicas) con válvula metálica. Ventosas de plástico con válvula de metal</t>
  </si>
  <si>
    <t>759-039</t>
  </si>
  <si>
    <t>3200REHA00043</t>
  </si>
  <si>
    <t>Actualización original a advanced negre</t>
  </si>
  <si>
    <t>XOAVN</t>
  </si>
  <si>
    <t>3200REHA00044</t>
  </si>
  <si>
    <t>Bandas Elasticas Musculacion, gomas elásticas musculacion antideslizantes de tela, cintas elasticas musculacion 3 niveles de ejercicios para gluteos, cadera, piernas, yoga, pilates, crossfit, fitness. Verde, lila, negro</t>
  </si>
  <si>
    <t>3200ESTE00001</t>
  </si>
  <si>
    <t>Cepillo limpieza instrumental 2x75mm p/3</t>
  </si>
  <si>
    <t>3200ESTE00002</t>
  </si>
  <si>
    <t>Cepillo limpieza instrumental 5x75mm p/3</t>
  </si>
  <si>
    <t>3200ESTE00003</t>
  </si>
  <si>
    <t>Cepillo limpieza instrumental 10x75mm p/3</t>
  </si>
  <si>
    <t>3190ROPA00023</t>
  </si>
  <si>
    <t>Delantal plástico.</t>
  </si>
  <si>
    <t>A001310</t>
  </si>
  <si>
    <t>3130RESP00045</t>
  </si>
  <si>
    <t>Mascarill LMA supreme c/gástrico T-2</t>
  </si>
  <si>
    <t>A009957 175020</t>
  </si>
  <si>
    <t>3130RESP00046</t>
  </si>
  <si>
    <t>Mascarill LMA supreme c/gástrico T-2,5</t>
  </si>
  <si>
    <t>A009958 175025</t>
  </si>
  <si>
    <t>3200INST00009</t>
  </si>
  <si>
    <t>Pinza magill adulto</t>
  </si>
  <si>
    <t>A001663</t>
  </si>
  <si>
    <t>3190RESP00001</t>
  </si>
  <si>
    <t>Sal yodada para respirador anestesia</t>
  </si>
  <si>
    <t>A009511 2105489006</t>
  </si>
  <si>
    <t>3120SUTU00017</t>
  </si>
  <si>
    <t xml:space="preserve">Sutura Ti-cron 3/0 75cm  v30 </t>
  </si>
  <si>
    <t>A010105 3205-41</t>
  </si>
  <si>
    <t>3120APOS00034</t>
  </si>
  <si>
    <t>Lyostypt  10 X 12cm</t>
  </si>
  <si>
    <t>A003879 1069209</t>
  </si>
  <si>
    <t>3200INST00010</t>
  </si>
  <si>
    <t>Tijera prepar.Mayo CRV.165mm</t>
  </si>
  <si>
    <t>A010106 BC587R</t>
  </si>
  <si>
    <t>3130RESP00047</t>
  </si>
  <si>
    <t>Tubo guedel nº6</t>
  </si>
  <si>
    <t>624N</t>
  </si>
  <si>
    <t>3110DREN00006</t>
  </si>
  <si>
    <t>Reservorio drenaje plano 400cc</t>
  </si>
  <si>
    <t>A009495 2013-0640</t>
  </si>
  <si>
    <t>3200INST00011</t>
  </si>
  <si>
    <t>Pinza adson 1,2 1X2 dientes 12 cm</t>
  </si>
  <si>
    <t>A010141 HB385</t>
  </si>
  <si>
    <t>3200INST00012</t>
  </si>
  <si>
    <t>Alicate para graps y cortar alambre</t>
  </si>
  <si>
    <t>A011003 DP505R</t>
  </si>
  <si>
    <t>3200INST00013</t>
  </si>
  <si>
    <t>Sonda Kocher de bocio 12mm</t>
  </si>
  <si>
    <t>A011212 BM913R</t>
  </si>
  <si>
    <t>3110DREN00007</t>
  </si>
  <si>
    <t>Drenaje plano 10mm 3/4 perf c/troc</t>
  </si>
  <si>
    <t>A009496 PR20149101</t>
  </si>
  <si>
    <t>3190QUIR00007</t>
  </si>
  <si>
    <t xml:space="preserve">Funda microscopio zeiss md 117X267cm </t>
  </si>
  <si>
    <t>4840UKCL</t>
  </si>
  <si>
    <t>3200INST00014</t>
  </si>
  <si>
    <t>Pinza bipolar curva 15cm.</t>
  </si>
  <si>
    <t>A010736</t>
  </si>
  <si>
    <t>3200INST00015</t>
  </si>
  <si>
    <t>Separador roux 28X26/34X36mm 145mm</t>
  </si>
  <si>
    <t>A011000 BT032R</t>
  </si>
  <si>
    <t>3200INST00016</t>
  </si>
  <si>
    <t>Separador roux  32X30/38X44mm 165mm</t>
  </si>
  <si>
    <t>A011001 BT033R</t>
  </si>
  <si>
    <t>3200INST00017</t>
  </si>
  <si>
    <t>Cizalla ligaduras 140mm</t>
  </si>
  <si>
    <t>A011004 DP530R</t>
  </si>
  <si>
    <t>3200INST00018</t>
  </si>
  <si>
    <t>Juego laringoscopio HeineXP a pilas</t>
  </si>
  <si>
    <t>A011092 F258.10858</t>
  </si>
  <si>
    <t>3110AGUJ00035</t>
  </si>
  <si>
    <t>Aguja BD microlance 0,8X25mm 21G ref:100</t>
  </si>
  <si>
    <t>050110 10054</t>
  </si>
  <si>
    <t>3110AGUJ00036</t>
  </si>
  <si>
    <t>Aguja pencan c/intro. 27G 0,4X88mm</t>
  </si>
  <si>
    <t>009535 4502051-13</t>
  </si>
  <si>
    <t>3110AGUJ00037</t>
  </si>
  <si>
    <t xml:space="preserve">Pencan aguja P. lápiz 0,4X103 G27 </t>
  </si>
  <si>
    <t>040071 4502124-13</t>
  </si>
  <si>
    <t>3120APOS00035</t>
  </si>
  <si>
    <t xml:space="preserve">Apósito opsite post-op 35X10cm </t>
  </si>
  <si>
    <t>043455 66800141</t>
  </si>
  <si>
    <t>3540LIMP00001</t>
  </si>
  <si>
    <t>Banda precinto WC</t>
  </si>
  <si>
    <t>000860 4702101</t>
  </si>
  <si>
    <t>3150DESI00016</t>
  </si>
  <si>
    <t>Dosificador gel Aitana blanco</t>
  </si>
  <si>
    <t>000876 AC70000</t>
  </si>
  <si>
    <t>3150QUIR00001</t>
  </si>
  <si>
    <t xml:space="preserve">Cepillo esponja seco estéril </t>
  </si>
  <si>
    <t>040232 0030200</t>
  </si>
  <si>
    <t>3130BIST00005</t>
  </si>
  <si>
    <t>Hoja bisturí swann-norton fine SM64</t>
  </si>
  <si>
    <t>042907 5904</t>
  </si>
  <si>
    <t>3190BOLS00010</t>
  </si>
  <si>
    <t>Bolsa esteriliz. Mista cierre 200X330</t>
  </si>
  <si>
    <t>042538</t>
  </si>
  <si>
    <t>3120DEPR00001</t>
  </si>
  <si>
    <t xml:space="preserve">Depresor plástico estéril </t>
  </si>
  <si>
    <t>110010 DP3001</t>
  </si>
  <si>
    <t>3190ELEC00026</t>
  </si>
  <si>
    <t>Electrodo adhesivo Tcare</t>
  </si>
  <si>
    <t>F7805N</t>
  </si>
  <si>
    <t>3200ESTE00004</t>
  </si>
  <si>
    <t>Par guantes largos termoprotectores</t>
  </si>
  <si>
    <t>000946 81174.6</t>
  </si>
  <si>
    <t>3130GUAN00010</t>
  </si>
  <si>
    <t>Guantes c/polvo naturflex est. T-7</t>
  </si>
  <si>
    <t>129102</t>
  </si>
  <si>
    <t>3130GUAN00011</t>
  </si>
  <si>
    <t>Guantes c/polvo naturflex est. T-8,5</t>
  </si>
  <si>
    <t>129105</t>
  </si>
  <si>
    <t>3130GUAN00012</t>
  </si>
  <si>
    <t>Guantes s/látex s/polvo est. T-6 PEHA</t>
  </si>
  <si>
    <t>040735 9425452</t>
  </si>
  <si>
    <t>3130GUAN00013</t>
  </si>
  <si>
    <t>Guantes s/látex s/polvo est. T-7 PEHA</t>
  </si>
  <si>
    <t>040737 9425472</t>
  </si>
  <si>
    <t>3130JERI00011</t>
  </si>
  <si>
    <t xml:space="preserve">Jeringa perifix </t>
  </si>
  <si>
    <t>014497 4638107</t>
  </si>
  <si>
    <t>3120LAZO00001</t>
  </si>
  <si>
    <t>Cinta vascular medi loop amarillo</t>
  </si>
  <si>
    <t xml:space="preserve"> VLMAXY</t>
  </si>
  <si>
    <t>3200MANG00007</t>
  </si>
  <si>
    <t>Manguito tensión welch allyn nº 13.</t>
  </si>
  <si>
    <t>040128 AB7242030</t>
  </si>
  <si>
    <t>3200MANG00008</t>
  </si>
  <si>
    <t>Manguito tensión welch allyn nº 11</t>
  </si>
  <si>
    <t>110056 AB7242025</t>
  </si>
  <si>
    <t>3190RESP00002</t>
  </si>
  <si>
    <t>Mascarilla quirúrgica, con cintas, 
protector y tira de espuma antivaho. Mascarilla quirúrgica con visor azul.</t>
  </si>
  <si>
    <t>NONE27 410</t>
  </si>
  <si>
    <t>Material de radiodiagnósticos.</t>
  </si>
  <si>
    <t>3100INST00001</t>
  </si>
  <si>
    <t>Cascos optima peltor protección ruido</t>
  </si>
  <si>
    <t>000835 H510A</t>
  </si>
  <si>
    <t>3200REHA00045</t>
  </si>
  <si>
    <t>Digiflex azul (3,2 KG X dedo)</t>
  </si>
  <si>
    <t>041327 M3977</t>
  </si>
  <si>
    <t>3190REHA00038</t>
  </si>
  <si>
    <t xml:space="preserve">Cinta elástica p/electrodo 6X61 </t>
  </si>
  <si>
    <t>014361 CH1264</t>
  </si>
  <si>
    <t>3190REHA00039</t>
  </si>
  <si>
    <t>Thera-band loop azul 0,5cmX7,6cm</t>
  </si>
  <si>
    <t>043824 TB20841</t>
  </si>
  <si>
    <t>3190REHA00040</t>
  </si>
  <si>
    <t xml:space="preserve">Cinta elástica p/electrodo 10X122 </t>
  </si>
  <si>
    <t>014259 CH1212</t>
  </si>
  <si>
    <t>3190ROPA00024</t>
  </si>
  <si>
    <t xml:space="preserve">Sábanas aislamiento vertical 27X33 </t>
  </si>
  <si>
    <t>014084 5801CE</t>
  </si>
  <si>
    <t>3120SUTU00018</t>
  </si>
  <si>
    <t>Steri-strip  6 X 38 mm</t>
  </si>
  <si>
    <t>131317 R1542</t>
  </si>
  <si>
    <t>3120SUTU00019</t>
  </si>
  <si>
    <t xml:space="preserve">Sutura trenzada n  2/0 TB-15 </t>
  </si>
  <si>
    <t>009673</t>
  </si>
  <si>
    <t>3120SUTU00020</t>
  </si>
  <si>
    <t>Sutura vicryl  6/0 .</t>
  </si>
  <si>
    <t>041200 V489H</t>
  </si>
  <si>
    <t>3120SUTU00021</t>
  </si>
  <si>
    <t>Sutura optilene 4/0 DS19 45cm</t>
  </si>
  <si>
    <t>014150 C3090220</t>
  </si>
  <si>
    <t>3120SUTU00022</t>
  </si>
  <si>
    <t xml:space="preserve">Sutura prolene 0 </t>
  </si>
  <si>
    <t>000939 W8434</t>
  </si>
  <si>
    <t>3120SUTU00023</t>
  </si>
  <si>
    <t xml:space="preserve"> Sutura monocryl  5/0 </t>
  </si>
  <si>
    <t>043923 J500G</t>
  </si>
  <si>
    <t>3120SUTU00024</t>
  </si>
  <si>
    <t xml:space="preserve">Sutura vicryl n  2/0 plus </t>
  </si>
  <si>
    <t>014945 VCP333H</t>
  </si>
  <si>
    <t>3120SUTU00025</t>
  </si>
  <si>
    <t>Sutura dafilon black 10/0 (0,2)140m</t>
  </si>
  <si>
    <t>014146 G1118013</t>
  </si>
  <si>
    <t>3120SUTU00026</t>
  </si>
  <si>
    <t>Sutura dafilon black  8/0 (6,0) 15cm</t>
  </si>
  <si>
    <t>000871 G1118170</t>
  </si>
  <si>
    <t>3120QUIR00001</t>
  </si>
  <si>
    <t>Cera para huesos</t>
  </si>
  <si>
    <t>130181 W31C</t>
  </si>
  <si>
    <t>3120SUTU00027</t>
  </si>
  <si>
    <t xml:space="preserve">Sutura dafilon black  10/0 DRM4 </t>
  </si>
  <si>
    <t>000859 G1118099</t>
  </si>
  <si>
    <t>3120SUTU00028</t>
  </si>
  <si>
    <t>Sutura novosyn nº 2 triang.90cm</t>
  </si>
  <si>
    <t>000881 B0068599</t>
  </si>
  <si>
    <t>3120SUTU00029</t>
  </si>
  <si>
    <t xml:space="preserve">Sutura seda silkan  5/0 75 cm DS19 </t>
  </si>
  <si>
    <t>009431 C0765198</t>
  </si>
  <si>
    <t>3120SUTU00030</t>
  </si>
  <si>
    <t>Sutura no absor. Acero nº 1</t>
  </si>
  <si>
    <t>014163 G0617851</t>
  </si>
  <si>
    <t>3120SUTU00031</t>
  </si>
  <si>
    <t xml:space="preserve">Sutura seda silkan  6/0 75 cm DS19 </t>
  </si>
  <si>
    <t>076517 C0765171</t>
  </si>
  <si>
    <t>3110DREN00008</t>
  </si>
  <si>
    <t>Penrose 8mmX 30cm silicona.</t>
  </si>
  <si>
    <t>014777 C4522208</t>
  </si>
  <si>
    <t>3190CABL00001</t>
  </si>
  <si>
    <t>Cable stimuplex HNS12</t>
  </si>
  <si>
    <t>014911 4892070</t>
  </si>
  <si>
    <t>3130SIST00005</t>
  </si>
  <si>
    <t>Set infusión IV transfusión sangre</t>
  </si>
  <si>
    <t>042304 ATR020002</t>
  </si>
  <si>
    <t>3190ESTE00033</t>
  </si>
  <si>
    <t>Cinta indicadora gas plasma.</t>
  </si>
  <si>
    <t>000862 1228</t>
  </si>
  <si>
    <t>3190ESTE00034</t>
  </si>
  <si>
    <t>Cinta marcar instrumental 6,4mm negra</t>
  </si>
  <si>
    <t>043625 01045</t>
  </si>
  <si>
    <t>3190ESTE00035</t>
  </si>
  <si>
    <t xml:space="preserve">Rollo 400 etiquetas atracurio </t>
  </si>
  <si>
    <t>040909</t>
  </si>
  <si>
    <t>3110DREN00009</t>
  </si>
  <si>
    <t xml:space="preserve">Tubo drenaje penrose  6mm X 30cm </t>
  </si>
  <si>
    <t>014776 C4522206</t>
  </si>
  <si>
    <t>3130RESP00048</t>
  </si>
  <si>
    <t>Bolsa de aspiración 3l. Med-soft</t>
  </si>
  <si>
    <t>DYNDSCL3000</t>
  </si>
  <si>
    <t>3130QUIR00011</t>
  </si>
  <si>
    <t>Tubo en tandem Med-soft.</t>
  </si>
  <si>
    <t>DYNDTND</t>
  </si>
  <si>
    <t>3130QUIR00012</t>
  </si>
  <si>
    <t>Conexión en Y mediana blanca</t>
  </si>
  <si>
    <t>000569 10.00.11</t>
  </si>
  <si>
    <t>3190ESTE00036</t>
  </si>
  <si>
    <t xml:space="preserve">Precinto numerado rojo </t>
  </si>
  <si>
    <t>040693 LT-400N</t>
  </si>
  <si>
    <t>3190ESTE00037</t>
  </si>
  <si>
    <t>Rollo est.mixta c/fuelle 300X60X100m</t>
  </si>
  <si>
    <t>009666 G2F</t>
  </si>
  <si>
    <t>3190ESTE00038</t>
  </si>
  <si>
    <t>Rollo tyvec sterivec 300mm X 70 m</t>
  </si>
  <si>
    <t>014947 18G2EST018</t>
  </si>
  <si>
    <t>3120VEND00066</t>
  </si>
  <si>
    <t>Venda cohesiva CPK sport roja 10cmX4,5m</t>
  </si>
  <si>
    <t>014102 1507</t>
  </si>
  <si>
    <t>3150DESI00017</t>
  </si>
  <si>
    <t>Esterilium  50ml</t>
  </si>
  <si>
    <t>3190ESTE00039</t>
  </si>
  <si>
    <t>Cinta marcar instrumental  6,4 mm morada</t>
  </si>
  <si>
    <t>1001-95</t>
  </si>
  <si>
    <t>3200INST00019</t>
  </si>
  <si>
    <t>Conjunto cepillos limpieza instrumental canulados</t>
  </si>
  <si>
    <t>3190ESTE00040</t>
  </si>
  <si>
    <t xml:space="preserve">Cassete de impresión de fechas selladoras   </t>
  </si>
  <si>
    <t>42029.2</t>
  </si>
  <si>
    <t>3190ESTE00041</t>
  </si>
  <si>
    <t>Cinta impresora esterilizadora pequeña matachana</t>
  </si>
  <si>
    <t>41602.8</t>
  </si>
  <si>
    <t>3190ESTE00042</t>
  </si>
  <si>
    <t xml:space="preserve">Etiqueta-precinto Indicador contenedores   </t>
  </si>
  <si>
    <t>JG744</t>
  </si>
  <si>
    <t>3001SUER00008</t>
  </si>
  <si>
    <t>Suero fisiológico Lisubel 30 monodosis 5 ml.</t>
  </si>
  <si>
    <t>3110AGUJ00038</t>
  </si>
  <si>
    <t xml:space="preserve">Aguja espinal BD whitacre punta lápiz  25G 0,5X90mm c/introductor (20G 0,9X32mm) </t>
  </si>
  <si>
    <t>3200REHA00046</t>
  </si>
  <si>
    <t>Cincha elástica 6X46cm</t>
  </si>
  <si>
    <t>CH1202</t>
  </si>
  <si>
    <t>3130ROPA00020</t>
  </si>
  <si>
    <t>Funda de empuñadura de 
lámpara quirúrgica Flex, plana, 1EA</t>
  </si>
  <si>
    <t>FLHC1</t>
  </si>
  <si>
    <t>3130ROPA00021</t>
  </si>
  <si>
    <t>Calzas SPP (polipropileno) 35 g/m². Calza, azul. L, antideslizante</t>
  </si>
  <si>
    <t>CRIE200 2</t>
  </si>
  <si>
    <t>3130ROPA00022</t>
  </si>
  <si>
    <t>Cubrebotas impermeables bilaminados Polietileno impermeable recubierto con polipropileno spunbond, 73 g/m² . Calza cubrebotas azul L antideslizante</t>
  </si>
  <si>
    <t>NONE27 144</t>
  </si>
  <si>
    <t>3190ESTE00043</t>
  </si>
  <si>
    <t>Lámina de esterilización 61cm super finas. Polipropileno SSMMS. Azul claro/rosa 47 g/m²</t>
  </si>
  <si>
    <t>GEM012 4T-EU</t>
  </si>
  <si>
    <t>3190ESTE00044</t>
  </si>
  <si>
    <t>Lámina de esterilización doble 76x76cm super finas. Polipropileno SSMMS. Azul claro/rosa 47 g/m²</t>
  </si>
  <si>
    <t>GEM013 0T-EU</t>
  </si>
  <si>
    <t>3190ESTE00045</t>
  </si>
  <si>
    <t>Lámina de esterilización doble 91x91cm super finas. Polipropileno SSMMS. Azul claro/rosa 47 g/m²</t>
  </si>
  <si>
    <t>GEM013 6T-EU</t>
  </si>
  <si>
    <t>3190ESTE00046</t>
  </si>
  <si>
    <t>Lámina de esterilización doble 102x102cm super finas. Polipropileno SSMMS. Azul claro/rosa 47 g/m²</t>
  </si>
  <si>
    <t>GEM014 0T-EU</t>
  </si>
  <si>
    <t>3190ESTE00047</t>
  </si>
  <si>
    <t>Lámina de esterilización doble 137x137cm super finas. Polipropileno SSMMS. Azul claro/rosa 47 g/m²</t>
  </si>
  <si>
    <t>GEM015 4T-EU</t>
  </si>
  <si>
    <t>3200RESP00003</t>
  </si>
  <si>
    <t>Caudalímetros Ultra-Flo II. Ultra-Flo II. Regulador de
caudal de rotámetro de bola para
uso hospitalario en las unidades
terminales de Oxígeno y/o Aire. EQ_FLOW_UL-FLO II SE_O2_15_W/CM_ITC_A</t>
  </si>
  <si>
    <t>3200ADAP00013</t>
  </si>
  <si>
    <t>Impresora de etiquetas, conexión eternet, impresión directa desde aplicaciones windows sin necesidad de SW intermedio.  &lt;Tamaño de etiquetas&gt;, entorno sanitario,…</t>
  </si>
  <si>
    <t>3200RESP00004</t>
  </si>
  <si>
    <t>Regulador de vacío que facilita la aspiración en intervenciones quirúrgicas con comodidad y fiabilidad, permitiendo ajustar el flujo de aspiración requerido. Reguvac II AV con conector CM</t>
  </si>
  <si>
    <t>3200RESP00005</t>
  </si>
  <si>
    <t>Frasco recolector de 1 l, peso 550 gr, y dimensiones de 144 x 110 x 260 mm Los frascos de 1 l incorporan conectores que permiten la conexión del recipiente con la línea de aspiración con el paciente, disponiendo deun soporte de chapa con conexión a raíl mediante grapa pomo.</t>
  </si>
  <si>
    <t>Esterilium  100ml</t>
  </si>
  <si>
    <t>3150DESI00036</t>
  </si>
  <si>
    <t>Detergente alcalino Deconex ALKAMILD 5 k</t>
  </si>
  <si>
    <t>96290.5</t>
  </si>
  <si>
    <t>3150DESI00018</t>
  </si>
  <si>
    <t>3150DESI00037</t>
  </si>
  <si>
    <t>Desincrustante Deconex 34 1litro</t>
  </si>
  <si>
    <t>3200INST00023</t>
  </si>
  <si>
    <t>Cuña para enfermo de plástico</t>
  </si>
  <si>
    <t>3200INST00024</t>
  </si>
  <si>
    <t>3200INST00025</t>
  </si>
  <si>
    <t>Palangana sanitaria 28 cm</t>
  </si>
  <si>
    <t>Botella orina caballero 1 litro</t>
  </si>
  <si>
    <t>Torniquete cirugía podológica Tallas M / L / XL</t>
  </si>
  <si>
    <t>12.485</t>
  </si>
  <si>
    <t>3130QUIR00013</t>
  </si>
  <si>
    <t>MATERIAL MUTUA MONTAÑESA</t>
  </si>
  <si>
    <t>NOMBRE</t>
  </si>
  <si>
    <t>Cantidad estimada PARA 1 AÑO</t>
  </si>
  <si>
    <t xml:space="preserve"> Precio Unitario MAXIMO</t>
  </si>
  <si>
    <t>Cantidad estimada PARA 2 AÑOS</t>
  </si>
  <si>
    <t>PBL 2 AÑOS SIN IVA</t>
  </si>
  <si>
    <t>PRECIO UNITARIO OFERTADO SIN IVA</t>
  </si>
  <si>
    <t>PRECIO UNITARIO OFERTADO CON IVA</t>
  </si>
  <si>
    <t>REFERENCIA FABRICANTE OFERTADO</t>
  </si>
  <si>
    <t>PBL 2 AÑOS</t>
  </si>
  <si>
    <t>OFERTA TOTAL 2 AÑOS SIN IVA</t>
  </si>
  <si>
    <t>OFERTA TOTAL 2 AÑOS CON IVA</t>
  </si>
  <si>
    <t>Suero Fisiológico 0.9 % solución. Clorur</t>
  </si>
  <si>
    <t>Suero fisiológico estéril para nariz-ojo</t>
  </si>
  <si>
    <t>Suero fisiológico irrigación 0,9% uromat</t>
  </si>
  <si>
    <t>Suero NaCl 0,9% para irrigación y limpie</t>
  </si>
  <si>
    <t>Suero fisiológico irrigación 0,9% ecolav</t>
  </si>
  <si>
    <t>Suero fisiológico Lisubel 30 monodosis 5</t>
  </si>
  <si>
    <t>Crema hidratante con urea de alta hidrat</t>
  </si>
  <si>
    <t>Gel para masaje.Ingredientes naturales á</t>
  </si>
  <si>
    <t>Gel para masaje con ingredientes natural</t>
  </si>
  <si>
    <t>Leche de masaje para todo tipo de pieles</t>
  </si>
  <si>
    <t>Ungüento analgésico de calor suave. Ingr</t>
  </si>
  <si>
    <t>Aguja de anestesia 22 GR, aguja bisel qu</t>
  </si>
  <si>
    <t>Aguja de punción seca sujeta al tubo guí</t>
  </si>
  <si>
    <t>Aguja de punta lápiz para anestesia espi</t>
  </si>
  <si>
    <t>Aguja para la localización y bloqueo ane</t>
  </si>
  <si>
    <t>Aguja sin cabeza con mango rígido 0,30X0</t>
  </si>
  <si>
    <t>Aguja sin cabeza con mango rígido 0,25X0</t>
  </si>
  <si>
    <t>Agujas con punta de lápiz para anestesia</t>
  </si>
  <si>
    <t>Agujas de 0.25x8mm para plumas y jeringa</t>
  </si>
  <si>
    <t>Agujas espinales con doble gauge micro-t</t>
  </si>
  <si>
    <t>Agujas hipodérmicas estériles 20Gx1 0,9x</t>
  </si>
  <si>
    <t xml:space="preserve">Agujas hipodérmicas estériles 21Gx1 1/2 </t>
  </si>
  <si>
    <t>Agujas hipodérmicas estériles 23Gx1 0,6x</t>
  </si>
  <si>
    <t>Agujas hipodérmicas estériles 25Gx5/8 0,</t>
  </si>
  <si>
    <t>Agujas hipodérmicas estériles. 19Gx1 1/2</t>
  </si>
  <si>
    <t>Agujas hipodérmicas estériles. 20Gx1 1/2</t>
  </si>
  <si>
    <t>Agujas hipodérmicas estériles. Aguja 27G</t>
  </si>
  <si>
    <t>Palomilla de seguridad venofix safety 21</t>
  </si>
  <si>
    <t>Catéter intravenoso periférico con siste</t>
  </si>
  <si>
    <t>Cánulas punción espinal c/punta cónica e</t>
  </si>
  <si>
    <t>Equipo anestesia combinada (espinal-epid</t>
  </si>
  <si>
    <t>Palomilla verde para extracción sangre 2</t>
  </si>
  <si>
    <t xml:space="preserve">Aguja punción seca 0.30mm X 75mm </t>
  </si>
  <si>
    <t>Aguja espinal BD whitacre punta lápiz  2</t>
  </si>
  <si>
    <t>Aguja catéter de calibre 14G</t>
  </si>
  <si>
    <t>Aguja catéter de calibre 16G</t>
  </si>
  <si>
    <t>Aguja catéter de calibre 20G</t>
  </si>
  <si>
    <t>Aguja catéter de calibre 24G</t>
  </si>
  <si>
    <t>Aguja catéter de calibre 26G</t>
  </si>
  <si>
    <t xml:space="preserve">Sistema cierre incisión trócar. Cono 26 </t>
  </si>
  <si>
    <t>Drenaje mini-redón de bajo vacío. Adapta</t>
  </si>
  <si>
    <t>Drenaje plano 9,5 mm sin reservorio. Nar</t>
  </si>
  <si>
    <t xml:space="preserve"> Drenaje quirúrgico.1 Red-O-Pack,tubo de</t>
  </si>
  <si>
    <t xml:space="preserve">Red-O-Pack drenaje FR10.Red-O-Pack,tubo </t>
  </si>
  <si>
    <t>Bolsa   para   recogida   de   orina   d</t>
  </si>
  <si>
    <t>Algodón en Zig Zag. 100% puro algodón. 1</t>
  </si>
  <si>
    <t>Algodón en Zig Zag. 100% puro algodón. 5</t>
  </si>
  <si>
    <t>Algodón enrollado en paquetes de 100 gr,</t>
  </si>
  <si>
    <t>Apósito adhesivo impermeable. 10X12,5cm</t>
  </si>
  <si>
    <t xml:space="preserve">Apósito auto adhesivo estéril de tejido </t>
  </si>
  <si>
    <t>Apósito Biosintético de 13 X 13 cm,</t>
  </si>
  <si>
    <t>Apósito de espuma para heridas con moder</t>
  </si>
  <si>
    <t>Apósito en rollo de tela sin tejer con a</t>
  </si>
  <si>
    <t>Apósito estéril de 5x7,5cm. Capa de cont</t>
  </si>
  <si>
    <t>Apósito multicapa autoadherente de silic</t>
  </si>
  <si>
    <t xml:space="preserve">Apósito multicapa autoadherente 10X10cm </t>
  </si>
  <si>
    <t>Apósito para cánulas autoadhesivo y esté</t>
  </si>
  <si>
    <t>Apósito transparente de poliuretano esté</t>
  </si>
  <si>
    <t>Apósito transparente de poliuretano.  45</t>
  </si>
  <si>
    <t>Apósito transparente de poliuretano. 30X</t>
  </si>
  <si>
    <t>Apósito transparente para fijar vías int</t>
  </si>
  <si>
    <t>Apósitos de celulosa precortada 4cm x 5c</t>
  </si>
  <si>
    <t xml:space="preserve">Compresa oftálmica de algodón hidrófilo </t>
  </si>
  <si>
    <t>Suave lámina de contacto con microadhere</t>
  </si>
  <si>
    <t>Parche ocular hipoalergénico talla grand</t>
  </si>
  <si>
    <t>Tirita de soporte de no tejido elástico,</t>
  </si>
  <si>
    <t xml:space="preserve">Tiritas azules detectables con adhesivo </t>
  </si>
  <si>
    <t>Tiritas de soporte de polietileno microp</t>
  </si>
  <si>
    <t>Apósito Allevyn Heel 10,5X13,5cm ref:660</t>
  </si>
  <si>
    <t xml:space="preserve">Banda de tejido sin tejer de 2,5cmX 10m </t>
  </si>
  <si>
    <t>Esparadrapo de color blanco, hipoalergén</t>
  </si>
  <si>
    <t>Esparadrapo de fijación autoadhesivo hip</t>
  </si>
  <si>
    <t>Esparadrapo de papel suave. Hipoalergéni</t>
  </si>
  <si>
    <t>Esparadrapo de tejido de viscosa muy ada</t>
  </si>
  <si>
    <t>Esparadrapo detectable impermeable y res</t>
  </si>
  <si>
    <t>Esparadrapo durapore hipoalergénico de s</t>
  </si>
  <si>
    <t xml:space="preserve">Esparadrapo durapore de seda sintética. </t>
  </si>
  <si>
    <t>Esparadrapo de tela. C/adhesivo de cauch</t>
  </si>
  <si>
    <t>Cinta adhesiva de papel,permite respirac</t>
  </si>
  <si>
    <t>Esparadrapo hipoalérgico. Tejido rosa co</t>
  </si>
  <si>
    <t>Film transparente impermeable para la fi</t>
  </si>
  <si>
    <t>Compresas de no tejido 67% viscosa y 33%</t>
  </si>
  <si>
    <t>Gasa estéril 17 hilos 8 capas con contra</t>
  </si>
  <si>
    <t>Gasas estéril 15 hilos cortadas y plegad</t>
  </si>
  <si>
    <t>Compresa nasal merocel c/vía de aire c/h</t>
  </si>
  <si>
    <t xml:space="preserve">Tira elástica para sutura atraumática e </t>
  </si>
  <si>
    <t>Suturas adhesivas cutáneas (reforzados).</t>
  </si>
  <si>
    <t>Sutura ethibond excel 2 c/aguja ref:X484</t>
  </si>
  <si>
    <t>Kit cinta inelástica c/látex (3,8 cmx13,</t>
  </si>
  <si>
    <t>Tracción cutánea (blando) c/placa almoha</t>
  </si>
  <si>
    <t>Esparadrapo adhesivo inelástico,alta tol</t>
  </si>
  <si>
    <t xml:space="preserve"> Espuma médica de lana suave, superficie</t>
  </si>
  <si>
    <t>Malla tubular bielástica compresión leve</t>
  </si>
  <si>
    <t>Tape para realización de vendajes funcio</t>
  </si>
  <si>
    <t>Venda elástica adhesiva de algodón y vis</t>
  </si>
  <si>
    <t>Venda autoadherente con fijación y compr</t>
  </si>
  <si>
    <t>Venda de acolchado sintético ortopédico.</t>
  </si>
  <si>
    <t xml:space="preserve">Venda de almohadillado de algodón. 10cm </t>
  </si>
  <si>
    <t xml:space="preserve">Venda de almohadillado de algodón. 15cm </t>
  </si>
  <si>
    <t>Venda de almohadillado de algodón. 7,5cm</t>
  </si>
  <si>
    <t xml:space="preserve">Venda de almohadillado de algodón.  5cm </t>
  </si>
  <si>
    <t xml:space="preserve">Venda de crepe de elasticidad media con </t>
  </si>
  <si>
    <t xml:space="preserve">Venda de gasa elástica cohesiva para la </t>
  </si>
  <si>
    <t xml:space="preserve">Venda de gasa orillada para fijación de </t>
  </si>
  <si>
    <t>Venda de tejido de punto de urdimbre ori</t>
  </si>
  <si>
    <t xml:space="preserve">Venda de yeso o escayola para fracturas </t>
  </si>
  <si>
    <t>Venda elástica adhesiva 5cmX4,5m</t>
  </si>
  <si>
    <t>Venda elástica cohesiva de color carne r</t>
  </si>
  <si>
    <t xml:space="preserve">Venda prevendaje de espuma fina. 7cmX20 </t>
  </si>
  <si>
    <t>Venda tubular elástica 67% algodón y 33%</t>
  </si>
  <si>
    <t>Venda tubular de compresión para soporte</t>
  </si>
  <si>
    <t>Venda tubular elástica y extensible en d</t>
  </si>
  <si>
    <t>Vendaje tubular de elasticidad permanent</t>
  </si>
  <si>
    <t>Venda tubular elástica. 67% algodón y 33</t>
  </si>
  <si>
    <t>Vendaje tubular de malla sintética de po</t>
  </si>
  <si>
    <t>Accesorio para el trasvase de fluidos en</t>
  </si>
  <si>
    <t>Adaptador luer para extracciones múltipl</t>
  </si>
  <si>
    <t>Alargadera de extensión con una o dos vá</t>
  </si>
  <si>
    <t xml:space="preserve">Alargadera Tubo 50 cm. DI.0 3.00 x DE.0 </t>
  </si>
  <si>
    <t>Holder desechable (campana) blanca. Camp</t>
  </si>
  <si>
    <t>Tapón desinfectante para válvulas sin ag</t>
  </si>
  <si>
    <t xml:space="preserve">Tubo de prolongación para calentador de </t>
  </si>
  <si>
    <t>Válvula de acceso intravenoso sin aguja.</t>
  </si>
  <si>
    <t>Bisturí con mango desechable de máxima c</t>
  </si>
  <si>
    <t>Hojas de bisturí de acero al carbono. Es</t>
  </si>
  <si>
    <t>Guante nitrilo n/estéril s/polvo lisubel</t>
  </si>
  <si>
    <t>Jeringa 1ml escala centesimal. Incorpora</t>
  </si>
  <si>
    <t xml:space="preserve">Jeringa con solución salina fisiológica </t>
  </si>
  <si>
    <t>Jeringa de insulina con aguja de 0,3 x 1</t>
  </si>
  <si>
    <t>Jeringa estéril 3 piezas. Para administr</t>
  </si>
  <si>
    <t>Jeringa estéril de 3 piezas, para admini</t>
  </si>
  <si>
    <t>Jeringa estéril de tres piezas, para ali</t>
  </si>
  <si>
    <t>Jeringa libre de látex de 1 ml, estéril,</t>
  </si>
  <si>
    <t>Jeringa para anestesia epidural 8ml. Émb</t>
  </si>
  <si>
    <t>Jeringas estándar 20ml de 3 cuerpos luer</t>
  </si>
  <si>
    <t>Venda  de  goma  elástica  antideslizant</t>
  </si>
  <si>
    <t>Gafas de oxígeno. Cánulas nasales: atoxi</t>
  </si>
  <si>
    <t>Kit circuito paciente, desechable: 1,8m,</t>
  </si>
  <si>
    <t xml:space="preserve">Laringoscopio óptico único intubaciones </t>
  </si>
  <si>
    <t>Laringoscopio óptico único para uso en i</t>
  </si>
  <si>
    <t xml:space="preserve">Bata de operación talla XL, 132 cm, con </t>
  </si>
  <si>
    <t>Batas desechables con mangas para pacien</t>
  </si>
  <si>
    <t>Calzas cubrezapatos, tela sin tejer. Pol</t>
  </si>
  <si>
    <t>Campo de protección de 2 capas de 45x75c</t>
  </si>
  <si>
    <t>Equipos para procedimientos quirúrgicos.</t>
  </si>
  <si>
    <t>Gorro desechable con gomas de tela sin t</t>
  </si>
  <si>
    <t xml:space="preserve"> Gorro quirúrgico verde de tejido sin te</t>
  </si>
  <si>
    <t xml:space="preserve">Kit de cirugía ambulatoria compuesto de </t>
  </si>
  <si>
    <t xml:space="preserve">Paño epidural adhesivo de 60 cm x 75 cm </t>
  </si>
  <si>
    <t>Sábana de color verde de polipropileno a</t>
  </si>
  <si>
    <t>Sábana no ajustable de papel verde. 100x</t>
  </si>
  <si>
    <t>Equipo de infusión adecuado para la bomb</t>
  </si>
  <si>
    <t>Equipo infusión intravenosa c/sistema de</t>
  </si>
  <si>
    <t>Equipo de irrigación/aspiración por grav</t>
  </si>
  <si>
    <t>Equipo dosificador de flujo regulable, p</t>
  </si>
  <si>
    <t xml:space="preserve"> Indicador biológico de vapor lectura rá</t>
  </si>
  <si>
    <t>Kit aparato + 250 tiras indicadoras.</t>
  </si>
  <si>
    <t xml:space="preserve">Cinta Indicadora de esterilización para </t>
  </si>
  <si>
    <t xml:space="preserve">Indicador biológico lectura rápida para </t>
  </si>
  <si>
    <t>Indicador biológico lectura súper rápida</t>
  </si>
  <si>
    <t xml:space="preserve">Indicador biológico para esterilización </t>
  </si>
  <si>
    <t>Indicador de lavado USW para detección d</t>
  </si>
  <si>
    <t>Indicador verificación de ciclo emulador</t>
  </si>
  <si>
    <t xml:space="preserve">Paquete de prueba desechable bowie-dick </t>
  </si>
  <si>
    <t>Tira indicador multidual de vapor. Plast</t>
  </si>
  <si>
    <t xml:space="preserve"> Indicadores químicos para vapor. Clase </t>
  </si>
  <si>
    <t>Control biológico Geobacillus Stearother</t>
  </si>
  <si>
    <t>Cepillo desechable, uso quirúrgico c/jab</t>
  </si>
  <si>
    <t>Desinfectante c/aldehídos para instrumen</t>
  </si>
  <si>
    <t>Desinfectante de manos. Amplio espectro.</t>
  </si>
  <si>
    <t>Solución antiséptica piel despro sol inc</t>
  </si>
  <si>
    <t xml:space="preserve">Detergente líquido alcalino para lavado </t>
  </si>
  <si>
    <t>Detergente neutro para proceso de lavado</t>
  </si>
  <si>
    <t>Esponja con clorhexidina al 4% para la a</t>
  </si>
  <si>
    <t>Jabón  antiséptico  de  clorhexidina  al</t>
  </si>
  <si>
    <t>Solución descontaminante y detergente co</t>
  </si>
  <si>
    <t>Spray  de  60ml  de  clorhexidina  2%  a</t>
  </si>
  <si>
    <t xml:space="preserve">Producto líquido acelerador del secado, </t>
  </si>
  <si>
    <t>Bolsas autoadhesivas para esterilización</t>
  </si>
  <si>
    <t>Bolsas para esterilización mixtas con fu</t>
  </si>
  <si>
    <t>Bolsas para esterilización mixtas sin fu</t>
  </si>
  <si>
    <t>Banda de espuma para inmovilización Beig</t>
  </si>
  <si>
    <t>Banda de fijación 250x3 cm. Cinta de Fij</t>
  </si>
  <si>
    <t>Electrodo adhesivo desechable homogéneo.</t>
  </si>
  <si>
    <t>Electrodo capacitivo convexo 55mm. Con c</t>
  </si>
  <si>
    <t>Electrodos 3,2x4 cm, recubrimiento glice</t>
  </si>
  <si>
    <t>Electrodos de 34 x 22 mm para  ECG. No P</t>
  </si>
  <si>
    <t>Electrodo ECG de corchete 30mm. Gel sóli</t>
  </si>
  <si>
    <t>Electrodos tipo broche de 5cmx5cm, espec</t>
  </si>
  <si>
    <t>Gel de contacto para diagnóstico por ult</t>
  </si>
  <si>
    <t>Papel de ECG para MAC 2000. Pliegue en z</t>
  </si>
  <si>
    <t>Papel termico hs80 209,5mmx295mm benehea</t>
  </si>
  <si>
    <t>Paquete plegado papel térmico para ECG c</t>
  </si>
  <si>
    <t xml:space="preserve">Rollo papel ECG 209x200x280 AR2100. </t>
  </si>
  <si>
    <t>Bobina mixta con fuelle. 250X60mm  X 100</t>
  </si>
  <si>
    <t>Carrete código color para identificación</t>
  </si>
  <si>
    <t>Carrete de código de color para identifi</t>
  </si>
  <si>
    <t>Cubierta para transporte morado de 100 x</t>
  </si>
  <si>
    <t>Cubierta para transporte  morado 100 x 1</t>
  </si>
  <si>
    <t>Cubierta para transporte  morado 100X100</t>
  </si>
  <si>
    <t>Cubierta para transporte morado 120X120.</t>
  </si>
  <si>
    <t>Cubierta para transporte morado 75 X 75.</t>
  </si>
  <si>
    <t>Hojas papel crepado,100x100mm empaquetad</t>
  </si>
  <si>
    <t>Hojas papel crepado, 75x75mm empaquetado</t>
  </si>
  <si>
    <t>Hojas tejido sin tejer. Esterilización p</t>
  </si>
  <si>
    <t>Papel filtros contenedor con indicador d</t>
  </si>
  <si>
    <t xml:space="preserve">Cierre de contenedor con indicador para </t>
  </si>
  <si>
    <t xml:space="preserve">Protector de las puntas y los bordes de </t>
  </si>
  <si>
    <t>Rollo adhesivo con indicador químico. 1,</t>
  </si>
  <si>
    <t>Rollo de bolsa con cinta testigo para pl</t>
  </si>
  <si>
    <t>Cassete de impresión de fechas selladora</t>
  </si>
  <si>
    <t>Cinta impresora esterilizadora pequeña m</t>
  </si>
  <si>
    <t>Etiqueta-precinto Indicador contenedores</t>
  </si>
  <si>
    <t>Hilo de monofilamento de poliéster. Bobi</t>
  </si>
  <si>
    <t>Hilo elástico. Bobina de 10 m. Estirabil</t>
  </si>
  <si>
    <t>Hilo elástico.Bobina de 10 m.Estirabilid</t>
  </si>
  <si>
    <t>Lámina de azul atómico micro perforada d</t>
  </si>
  <si>
    <t>Lámina flexible, grosor de 2.0 mm (1/12)</t>
  </si>
  <si>
    <t>Lámina flexible, de 2.0 mm (1/12)y de 45</t>
  </si>
  <si>
    <t>Lámina ortesis de grosor 2.0 mm (1/12) y</t>
  </si>
  <si>
    <t>Lámina ortesis  grosor 2.0mm(1/12)45 cmx</t>
  </si>
  <si>
    <t>Lámina ortesis grosor 2.0mm(1/12) y 45 c</t>
  </si>
  <si>
    <t>Lámina ortesis grosor 2.0 mm (1/12) y 45</t>
  </si>
  <si>
    <t xml:space="preserve">Lámina rígida macro perforada de grosor </t>
  </si>
  <si>
    <t xml:space="preserve">Cinta de sujeción color azul 2,5cm x 9m </t>
  </si>
  <si>
    <t xml:space="preserve"> Cinta de sujeción color beige 2,5cm x 9</t>
  </si>
  <si>
    <t xml:space="preserve"> Cinta de sujeción color beige 5 cm x 9 </t>
  </si>
  <si>
    <t>Material para cubrir férulas.50 cm x 100</t>
  </si>
  <si>
    <t>Material  para cubrir   férulas. 50 cm x</t>
  </si>
  <si>
    <t>Material termoplástico en rollo de 3m. C</t>
  </si>
  <si>
    <t>Lámina suave termoplástica para férulas.</t>
  </si>
  <si>
    <t xml:space="preserve">Funda para cámara. Caída de 14 cm x 250 </t>
  </si>
  <si>
    <t>Limpiador de punta de cauterización 5 cm</t>
  </si>
  <si>
    <t>Banda de compresión y movimiento.  Rojo</t>
  </si>
  <si>
    <t>Banda elástica para mejorar y fortalecer</t>
  </si>
  <si>
    <t>Bandas de goma individuales. 32mm 1.6mm.</t>
  </si>
  <si>
    <t>Bandas de goma individuales. 51mm 1.6mm.</t>
  </si>
  <si>
    <t>Bandas de goma individuales. 64mm 1.6mm.</t>
  </si>
  <si>
    <t>Bandas elásticas Amarillo 20,5CMX7,6cm</t>
  </si>
  <si>
    <t>Bandas elásticas Amarillo 30,5CMX7,6cm</t>
  </si>
  <si>
    <t>Bandas elásticasAzul 20,5CMX7,6cm</t>
  </si>
  <si>
    <t>Bandas elásticas Rojo 20,5CMX7,6cm</t>
  </si>
  <si>
    <t>Bandas elásticas  Rojo 45,5CMX7,6cm</t>
  </si>
  <si>
    <t>Bandas elásticas  Verde 45,5CMX7,6cm</t>
  </si>
  <si>
    <t>Bolsa compresa gel frío y calor reutiliz</t>
  </si>
  <si>
    <t xml:space="preserve">Bolsa de frio instantáneo. Un solo uso. </t>
  </si>
  <si>
    <t>Bolsa de frío/calor reutilizable. Medida</t>
  </si>
  <si>
    <t xml:space="preserve">Dispensador manual para uso con bobinas </t>
  </si>
  <si>
    <t xml:space="preserve">Gel para masaje. Con  árnica, hipérico, </t>
  </si>
  <si>
    <t xml:space="preserve">Cinta elástica  para aliviar el dolor y </t>
  </si>
  <si>
    <t>Marcador amarillo que es indeleble inclu</t>
  </si>
  <si>
    <t>Masilla de rehabilitación para manos. Ci</t>
  </si>
  <si>
    <t>Masilla rehabilitacion para manos. Cinco</t>
  </si>
  <si>
    <t>Pack de algodón relleno de granos de min</t>
  </si>
  <si>
    <t>Pastillas de parafina blanca de 1 kg. Fá</t>
  </si>
  <si>
    <t>Banda elástica  mejora y fortalece el to</t>
  </si>
  <si>
    <t>Vendaje que no limite movimiento. Adhesi</t>
  </si>
  <si>
    <t>Pantalones para presoterapia. Pantalón d</t>
  </si>
  <si>
    <t>Manta térmica de cuerpo entero para quir</t>
  </si>
  <si>
    <t>Manta térmica de parte inferior para qui</t>
  </si>
  <si>
    <t>Manta térmica de parte superior para qui</t>
  </si>
  <si>
    <t>Pañal anatómico elástico para noche. Tal</t>
  </si>
  <si>
    <t>Pañal con protector anatómico. Modo slip</t>
  </si>
  <si>
    <t xml:space="preserve">Papel de camilla 2 capas con precorte a </t>
  </si>
  <si>
    <t>Papel desechable para lámpara de hendidu</t>
  </si>
  <si>
    <t xml:space="preserve">Protector absorbente desechable. Tamaño </t>
  </si>
  <si>
    <t>Protector de cama 60 x 90 súper. Hipoale</t>
  </si>
  <si>
    <t>Protector de cubiertas únicas para punta</t>
  </si>
  <si>
    <t xml:space="preserve">Sábana de papel blanca de polipropileno </t>
  </si>
  <si>
    <t>Tapones auditivos de espuma de ajuste su</t>
  </si>
  <si>
    <t>Toalla secamanos en rollo de dispensació</t>
  </si>
  <si>
    <t xml:space="preserve">Toallas secamanos. Toallas de papel zig </t>
  </si>
  <si>
    <t>Toallas secamanos de papel reciclado cap</t>
  </si>
  <si>
    <t>Cierres de velcro con adhesivo blanco, c</t>
  </si>
  <si>
    <t>Cinchas para fijación de electrodos. Elá</t>
  </si>
  <si>
    <t>Cinta de lazo de terciopelo negro de dob</t>
  </si>
  <si>
    <t>Cinta negra para ganchos autoadhesiva 25</t>
  </si>
  <si>
    <t>Cinta velcro macho adhesivo negro, rollo</t>
  </si>
  <si>
    <t>Gancho autoadhesivoHTH,flexible.Acoplabl</t>
  </si>
  <si>
    <t>Gancho de velcro adhesivo azul 25m. Cier</t>
  </si>
  <si>
    <t>Lazo de velcro no adhesivo azul rollo de</t>
  </si>
  <si>
    <t>Botella de plástico de orina para caball</t>
  </si>
  <si>
    <t>Cable paciente de 2mm negro con clips 45</t>
  </si>
  <si>
    <t>Cesta porta instrumentos con asas. Dimen</t>
  </si>
  <si>
    <t>Cubeta instrumental de 5 litros para rea</t>
  </si>
  <si>
    <t>Pinza quitagrapas de un solo uso. Envasa</t>
  </si>
  <si>
    <t xml:space="preserve">Tijeras dentadas con resorte de retorno </t>
  </si>
  <si>
    <t>Manguito presión arterial amplio rango M</t>
  </si>
  <si>
    <t xml:space="preserve">Equipo de entrenamiento.  Pelota grande </t>
  </si>
  <si>
    <t>Brazaletes aquafitness adulto, negro nar</t>
  </si>
  <si>
    <t>Cinturón aquagym aquafitness azul de esp</t>
  </si>
  <si>
    <t>Cinturón ruso para extremidades inferior</t>
  </si>
  <si>
    <t>Cojín de postura altura de 10cm. Rehabil</t>
  </si>
  <si>
    <t>Compresas calor reutilizable. Sumergible</t>
  </si>
  <si>
    <t>Compresas calor reutilizables. Sumergibl</t>
  </si>
  <si>
    <t>Ejercitador de dedos-mano, resistencia p</t>
  </si>
  <si>
    <t>Ejercitador de dedos y manos, resistenci</t>
  </si>
  <si>
    <t>Dispositivo funcional cruzadoa para tera</t>
  </si>
  <si>
    <t>Dispositivo funcional cruzado para terap</t>
  </si>
  <si>
    <t>Ejercitador de mano con botones de resis</t>
  </si>
  <si>
    <t>Kit de 5mm ojales metálicos de metal. Mu</t>
  </si>
  <si>
    <t>Manguitos para la natación.Formado 2 puñ</t>
  </si>
  <si>
    <t>Palas finger paddels negro rojo.</t>
  </si>
  <si>
    <t xml:space="preserve">Regla medidora de contorno de cintura y </t>
  </si>
  <si>
    <t>Tubos de látex para rehabilitación 7,5 m</t>
  </si>
  <si>
    <t xml:space="preserve">Tubos de látex para rehabilitación  7,5 </t>
  </si>
  <si>
    <t>Tubos de látex para rehabilitación7,5 m.</t>
  </si>
  <si>
    <t>Pack calor enno moist 38X61cm grande ref</t>
  </si>
  <si>
    <t>Electrodo goma flexible 6X8cm conex. 2mm</t>
  </si>
  <si>
    <t>Esponja jabonosa de 1 solo uso,  con jab</t>
  </si>
  <si>
    <t>Jabón líquido dermatológico hipoalergéni</t>
  </si>
  <si>
    <t>LOTE 1</t>
  </si>
  <si>
    <t>Precio unitario con IVA MAXIMO</t>
  </si>
  <si>
    <t>Cantidad estimada  PARA 1 AÑO</t>
  </si>
  <si>
    <t>Cantidad estimada  PARA 2 AÑO</t>
  </si>
  <si>
    <t>PBL 2 AÑOS CON IVA</t>
  </si>
  <si>
    <t>LOTE 2</t>
  </si>
  <si>
    <t xml:space="preserve">Catéter de embolectomía con punta corta </t>
  </si>
  <si>
    <t>Cánula Yankauer 4 mm x 25cm. Estéril. Pu</t>
  </si>
  <si>
    <t>Sonda Foley de silicona con balón. Sin l</t>
  </si>
  <si>
    <t>Sonda Foley de silicona para drenaje uri</t>
  </si>
  <si>
    <t>Sonda de succión con control,ch 16 longi</t>
  </si>
  <si>
    <t>Sonda nasogástrica duodenal tipo Levin c</t>
  </si>
  <si>
    <t>Sonda vesical baja fricción nº16 Lubrica</t>
  </si>
  <si>
    <t>Sonda vesical baja fricción nº14. Lubric</t>
  </si>
  <si>
    <t xml:space="preserve">Campo de Incisión Antimicrobiano 56cm x </t>
  </si>
  <si>
    <t>Integra piel artificial monocapa 10 x 12</t>
  </si>
  <si>
    <t>Lanzas quirúrgicas desechables y absorbe</t>
  </si>
  <si>
    <t>Taponamiento de oídos. Compresa para Oíd</t>
  </si>
  <si>
    <t>Sutura que se prepara a partir del polié</t>
  </si>
  <si>
    <t>Cintas vasculares azul para identificaci</t>
  </si>
  <si>
    <t>Cintas vasculares blanca: identificación</t>
  </si>
  <si>
    <t>Lazos de silicona de 2,5 x 1,02mm de var</t>
  </si>
  <si>
    <t xml:space="preserve">Mango electrobisturí estéril desechable </t>
  </si>
  <si>
    <t>Placas electrobisturí talla adulto, área</t>
  </si>
  <si>
    <t>Cánula aspiración Yankauer flexible FR/C</t>
  </si>
  <si>
    <t xml:space="preserve">Filtro humidificador c/codo+puerto Luer </t>
  </si>
  <si>
    <t>Humidificador O2 para oxigenoterapia. Pe</t>
  </si>
  <si>
    <t>Mascarilla   de O2 con nebulizador adult</t>
  </si>
  <si>
    <t>Mascarilla   deO2 de   7   concentracion</t>
  </si>
  <si>
    <t>Mascarilla laríngea desechable. Nº 4.</t>
  </si>
  <si>
    <t>Mascarilla LMA supreme con balón gástric</t>
  </si>
  <si>
    <t>Mascarilla transparente de silicona para</t>
  </si>
  <si>
    <t>Recipiente de cal para respirador de ane</t>
  </si>
  <si>
    <t>Tubo de espirometría, desechable, 3 m/10</t>
  </si>
  <si>
    <t>Tubo conexión aspiración sher wood medic</t>
  </si>
  <si>
    <t xml:space="preserve">Tubos de guedel estériles fabricados en </t>
  </si>
  <si>
    <t>Sonda traqueal oral / nasal de alto cont</t>
  </si>
  <si>
    <t>Tubo endotraqueal reforzado  Balón lo-co</t>
  </si>
  <si>
    <t>Tubo endotraqueal reforzado. Balón lo-co</t>
  </si>
  <si>
    <t>Torniquete sin látex verde. Goma smarch.</t>
  </si>
  <si>
    <t>Escobillón con medio de transporte AMIES</t>
  </si>
  <si>
    <t xml:space="preserve">Almohadillas para electrodos 6X8cm </t>
  </si>
  <si>
    <t xml:space="preserve">Almohadillas para electrodos 8X12cm. </t>
  </si>
  <si>
    <t>Gel para ultrasonidos estéril en sobre t</t>
  </si>
  <si>
    <t xml:space="preserve"> Alfombra antimicrobiana y antibacterian</t>
  </si>
  <si>
    <t>Alfombra antimicrobiana y antibacteriana</t>
  </si>
  <si>
    <t>Alfombrilla 3/4 de mesa 1150x 520x 10mm</t>
  </si>
  <si>
    <t>Alfombrilla de mesa universal 520 x 520x</t>
  </si>
  <si>
    <t>Vaso de orina con tapa de rosca de 120ml</t>
  </si>
  <si>
    <t>Manguito de isquemia pierna 86X10cm coni</t>
  </si>
  <si>
    <t>Ambú resucitador desechable. Talla adult</t>
  </si>
  <si>
    <t xml:space="preserve"> Sensor (D-lite) de SPO2 para ventilador</t>
  </si>
  <si>
    <t>Cantidad estimada 1 AÑO</t>
  </si>
  <si>
    <t>LOTE 3</t>
  </si>
  <si>
    <t>Accesorio del equipo sterrad, contenedor</t>
  </si>
  <si>
    <t>Cassettes sterrad nx. esterilizante, ent</t>
  </si>
  <si>
    <t>Cantidad estimada 2 AÑOS</t>
  </si>
  <si>
    <t>LOTE 4</t>
  </si>
  <si>
    <t>LOTE 5</t>
  </si>
  <si>
    <t>LOTES</t>
  </si>
  <si>
    <t>TOTAL PBL EXP sin iva</t>
  </si>
  <si>
    <t>TOTAL PBL EXP CON IVA</t>
  </si>
  <si>
    <t>total valor prorrogas</t>
  </si>
  <si>
    <t>VALOR ESTIMADO</t>
  </si>
  <si>
    <t>PRESUPUESTO SIN IVA 2 AÑOS</t>
  </si>
  <si>
    <t>PRESUPUESTO CON IVA A 2 AÑOS</t>
  </si>
  <si>
    <t>OFERTA SIN IVA A 2 AÑOS</t>
  </si>
  <si>
    <t>OFERTA CON IVA A 2 AÑOS</t>
  </si>
  <si>
    <t>-</t>
  </si>
  <si>
    <t>importe</t>
  </si>
  <si>
    <t>Distribucion plurianual</t>
  </si>
  <si>
    <t>Barrera antiad sp 3ml</t>
  </si>
  <si>
    <t>Torniquete cirugía podológica Tallas M /</t>
  </si>
  <si>
    <t>Impresora de etiquetas impresión directa</t>
  </si>
  <si>
    <t>Cepillo limpieza instrumental 10x75mm p/</t>
  </si>
  <si>
    <t xml:space="preserve">Conjunto cepillos limpieza instrumental </t>
  </si>
  <si>
    <t>Plataforma pliométrica en madera.Estruct</t>
  </si>
  <si>
    <t>Bolsa con carcasa de PVC resistente 15kg</t>
  </si>
  <si>
    <t>Kit Platos y barra de levantamiento de p</t>
  </si>
  <si>
    <t>WaterBall 16 cm. 1,5kg.</t>
  </si>
  <si>
    <t>WaterBall. 26 cm. 3kg.</t>
  </si>
  <si>
    <t xml:space="preserve">WaterBell </t>
  </si>
  <si>
    <t>Juego de 15 ventosas (11 lisas y 4 anató</t>
  </si>
  <si>
    <t>Bandas Elasticas Musculacion Verde, lila</t>
  </si>
  <si>
    <t>Caudalímetros Ultra-Flo II. Ultra-Flo II</t>
  </si>
  <si>
    <t>Regulador de vacío para la aspiración en</t>
  </si>
  <si>
    <t>Frasco recolector de 1 l, peso 550 gr, y</t>
  </si>
  <si>
    <t>Guante látex estéril signature essential</t>
  </si>
  <si>
    <t xml:space="preserve"> Guante látex estéril signatura essentia</t>
  </si>
  <si>
    <t>Funda estéril de amplificador foliodrape</t>
  </si>
  <si>
    <t>Funda de arco en C para orthoscan. Medid</t>
  </si>
  <si>
    <t>Funda de empuñadura de 
lámpara quirúrgi</t>
  </si>
  <si>
    <t>Calzas SPP (polipropileno) 35 g/m². Calz</t>
  </si>
  <si>
    <t xml:space="preserve">Cubrebotas impermeables bilaminados </t>
  </si>
  <si>
    <t>Lámina de esterilización 61cm super fina</t>
  </si>
  <si>
    <t>Lámina de esterilización doble 76x76cm s</t>
  </si>
  <si>
    <t>Lámina de esterilización doble 91x91cm s</t>
  </si>
  <si>
    <t>Lámina de esterilización doble 102x102cm</t>
  </si>
  <si>
    <t>Lámina de esterilización doble 137x137cm</t>
  </si>
  <si>
    <t>Mascarilla quirúrgica con visor azul.</t>
  </si>
  <si>
    <t>77.29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</si>
</sst>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0.00\ &quot;€&quot;;[Red]\-#,##0.00\ &quot;€&quot;"/>
    <numFmt numFmtId="44" formatCode="_-* #,##0.00\ &quot;€&quot;_-;\-* #,##0.00\ &quot;€&quot;_-;_-* &quot;-&quot;??\ &quot;€&quot;_-;_-@_-"/>
    <numFmt numFmtId="43" formatCode="_-* #,##0.00_-;\-* #,##0.00_-;_-* &quot;-&quot;??_-;_-@_-"/>
    <numFmt numFmtId="164" formatCode="#,##0;[Red]#,##0"/>
    <numFmt numFmtId="165" formatCode="000000"/>
    <numFmt numFmtId="166" formatCode="#,##0.00\ &quot;€&quot;"/>
  </numFmts>
  <fonts count="17" x14ac:knownFonts="1">
    <font>
      <sz val="10"/>
      <name val="Arial"/>
    </font>
    <font>
      <sz val="11"/>
      <color theme="1"/>
      <name val="Verdana"/>
      <family val="2"/>
    </font>
    <font>
      <sz val="10"/>
      <name val="Arial"/>
      <family val="2"/>
    </font>
    <font>
      <b/>
      <sz val="11"/>
      <color indexed="8"/>
      <name val="Ubuntu"/>
      <family val="2"/>
    </font>
    <font>
      <sz val="11"/>
      <color theme="1"/>
      <name val="Aptos Narrow"/>
      <family val="2"/>
      <scheme val="minor"/>
    </font>
    <font>
      <b/>
      <sz val="11"/>
      <name val="Ubuntu"/>
      <family val="2"/>
    </font>
    <font>
      <b/>
      <sz val="11"/>
      <color theme="1"/>
      <name val="Ubuntu"/>
      <family val="2"/>
    </font>
    <font>
      <sz val="11"/>
      <name val="Ubuntu"/>
      <family val="2"/>
    </font>
    <font>
      <sz val="11"/>
      <color theme="1"/>
      <name val="Ubuntu"/>
      <family val="2"/>
    </font>
    <font>
      <sz val="11"/>
      <color rgb="FF242424"/>
      <name val="Ubuntu"/>
      <family val="2"/>
    </font>
    <font>
      <sz val="10"/>
      <name val="Arial"/>
      <family val="2"/>
    </font>
    <font>
      <sz val="10"/>
      <name val="Ubuntu"/>
      <family val="2"/>
    </font>
    <font>
      <sz val="10"/>
      <color theme="1"/>
      <name val="Ubuntu"/>
      <family val="2"/>
    </font>
    <font>
      <b/>
      <sz val="10"/>
      <name val="Arial"/>
      <family val="2"/>
    </font>
    <font>
      <b/>
      <sz val="12"/>
      <name val="Ubuntu"/>
      <family val="2"/>
    </font>
    <font>
      <b/>
      <sz val="11"/>
      <color rgb="FF000000"/>
      <name val="Ubuntu"/>
      <family val="2"/>
    </font>
    <font>
      <b/>
      <sz val="10"/>
      <color theme="1"/>
      <name val="Ubuntu"/>
      <family val="2"/>
    </font>
  </fonts>
  <fills count="10">
    <fill>
      <patternFill patternType="none"/>
    </fill>
    <fill>
      <patternFill patternType="gray125"/>
    </fill>
    <fill>
      <patternFill patternType="solid">
        <fgColor rgb="FF92D050"/>
        <bgColor indexed="64"/>
      </patternFill>
    </fill>
    <fill>
      <patternFill patternType="solid">
        <fgColor theme="8" tint="0.59999389629810485"/>
        <bgColor indexed="64"/>
      </patternFill>
    </fill>
    <fill>
      <patternFill patternType="solid">
        <fgColor rgb="FF00B0F0"/>
        <bgColor indexed="64"/>
      </patternFill>
    </fill>
    <fill>
      <patternFill patternType="solid">
        <fgColor rgb="FFFFC000"/>
        <bgColor indexed="64"/>
      </patternFill>
    </fill>
    <fill>
      <patternFill patternType="solid">
        <fgColor indexed="26"/>
        <bgColor indexed="9"/>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style="thin">
        <color auto="1"/>
      </right>
      <top style="thin">
        <color auto="1"/>
      </top>
      <bottom style="thin">
        <color indexed="64"/>
      </bottom>
      <diagonal/>
    </border>
    <border>
      <left style="thin">
        <color auto="1"/>
      </left>
      <right/>
      <top style="thin">
        <color auto="1"/>
      </top>
      <bottom style="thin">
        <color indexed="64"/>
      </bottom>
      <diagonal/>
    </border>
    <border>
      <left/>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s>
  <cellStyleXfs count="9">
    <xf numFmtId="0" fontId="0" fillId="0" borderId="0"/>
    <xf numFmtId="0" fontId="2" fillId="0" borderId="0"/>
    <xf numFmtId="0" fontId="4" fillId="0" borderId="0"/>
    <xf numFmtId="0" fontId="1" fillId="0" borderId="0"/>
    <xf numFmtId="9" fontId="1" fillId="0" borderId="0" applyFont="0" applyFill="0" applyBorder="0" applyAlignment="0" applyProtection="0"/>
    <xf numFmtId="0" fontId="2" fillId="0" borderId="0"/>
    <xf numFmtId="43" fontId="1" fillId="0" borderId="0" applyFont="0" applyFill="0" applyBorder="0" applyAlignment="0" applyProtection="0"/>
    <xf numFmtId="0" fontId="2" fillId="6" borderId="2" applyNumberFormat="0" applyAlignment="0" applyProtection="0"/>
    <xf numFmtId="44" fontId="10" fillId="0" borderId="0" applyFont="0" applyFill="0" applyBorder="0" applyAlignment="0" applyProtection="0"/>
  </cellStyleXfs>
  <cellXfs count="107">
    <xf numFmtId="0" fontId="0" fillId="0" borderId="0" xfId="0"/>
    <xf numFmtId="0" fontId="3" fillId="2" borderId="1" xfId="1" applyFont="1" applyFill="1" applyBorder="1" applyAlignment="1">
      <alignment horizontal="center" vertical="center" wrapText="1"/>
    </xf>
    <xf numFmtId="49" fontId="3" fillId="2" borderId="1" xfId="1" applyNumberFormat="1" applyFont="1" applyFill="1" applyBorder="1" applyAlignment="1">
      <alignment horizontal="center" vertical="center" wrapText="1"/>
    </xf>
    <xf numFmtId="0" fontId="5" fillId="2" borderId="1" xfId="2" applyFont="1" applyFill="1" applyBorder="1" applyAlignment="1">
      <alignment horizontal="center" vertical="center" wrapText="1"/>
    </xf>
    <xf numFmtId="1" fontId="6" fillId="3" borderId="1" xfId="3" applyNumberFormat="1" applyFont="1" applyFill="1" applyBorder="1" applyAlignment="1">
      <alignment horizontal="center" vertical="center" wrapText="1"/>
    </xf>
    <xf numFmtId="9" fontId="6" fillId="3" borderId="1" xfId="4" applyFont="1" applyFill="1" applyBorder="1" applyAlignment="1">
      <alignment horizontal="center" vertical="center" wrapText="1"/>
    </xf>
    <xf numFmtId="4" fontId="6" fillId="4" borderId="1" xfId="3" applyNumberFormat="1" applyFont="1" applyFill="1" applyBorder="1" applyAlignment="1">
      <alignment horizontal="center" vertical="center" wrapText="1"/>
    </xf>
    <xf numFmtId="4" fontId="6" fillId="5" borderId="1" xfId="3" applyNumberFormat="1" applyFont="1" applyFill="1" applyBorder="1" applyAlignment="1">
      <alignment horizontal="center" vertical="center" wrapText="1"/>
    </xf>
    <xf numFmtId="0" fontId="1" fillId="0" borderId="0" xfId="3" applyAlignment="1">
      <alignment horizontal="center" vertical="center"/>
    </xf>
    <xf numFmtId="2" fontId="7" fillId="0" borderId="1" xfId="5" applyNumberFormat="1" applyFont="1" applyBorder="1" applyAlignment="1">
      <alignment horizontal="center" vertical="center" wrapText="1"/>
    </xf>
    <xf numFmtId="49" fontId="7" fillId="0" borderId="1" xfId="5" applyNumberFormat="1" applyFont="1" applyBorder="1" applyAlignment="1">
      <alignment horizontal="center" vertical="center" wrapText="1"/>
    </xf>
    <xf numFmtId="0" fontId="7" fillId="0" borderId="1" xfId="5" applyFont="1" applyBorder="1" applyAlignment="1">
      <alignment horizontal="center" vertical="center" wrapText="1"/>
    </xf>
    <xf numFmtId="1" fontId="7" fillId="0" borderId="1" xfId="5" applyNumberFormat="1" applyFont="1" applyBorder="1" applyAlignment="1">
      <alignment horizontal="center" vertical="center" wrapText="1"/>
    </xf>
    <xf numFmtId="9" fontId="7" fillId="0" borderId="1" xfId="4" applyFont="1" applyBorder="1" applyAlignment="1">
      <alignment horizontal="center" vertical="center" wrapText="1"/>
    </xf>
    <xf numFmtId="4" fontId="7" fillId="0" borderId="1" xfId="5" applyNumberFormat="1" applyFont="1" applyBorder="1" applyAlignment="1">
      <alignment horizontal="center" vertical="center" wrapText="1"/>
    </xf>
    <xf numFmtId="0" fontId="8" fillId="0" borderId="1" xfId="3" applyFont="1" applyBorder="1" applyAlignment="1">
      <alignment horizontal="center" vertical="center"/>
    </xf>
    <xf numFmtId="3" fontId="7" fillId="0" borderId="1" xfId="5" applyNumberFormat="1" applyFont="1" applyBorder="1" applyAlignment="1">
      <alignment horizontal="center" vertical="center" wrapText="1"/>
    </xf>
    <xf numFmtId="0" fontId="8" fillId="0" borderId="1" xfId="5" applyFont="1" applyBorder="1" applyAlignment="1">
      <alignment horizontal="center" vertical="center" wrapText="1"/>
    </xf>
    <xf numFmtId="9" fontId="7" fillId="0" borderId="1" xfId="4" applyFont="1" applyFill="1" applyBorder="1" applyAlignment="1">
      <alignment horizontal="center" vertical="center" wrapText="1"/>
    </xf>
    <xf numFmtId="0" fontId="7" fillId="0" borderId="1" xfId="2" applyFont="1" applyBorder="1" applyAlignment="1">
      <alignment horizontal="center" vertical="center" wrapText="1"/>
    </xf>
    <xf numFmtId="49" fontId="7" fillId="0" borderId="1" xfId="7" applyNumberFormat="1" applyFont="1" applyFill="1" applyBorder="1" applyAlignment="1" applyProtection="1">
      <alignment horizontal="center" vertical="center" wrapText="1"/>
    </xf>
    <xf numFmtId="0" fontId="8" fillId="0" borderId="1" xfId="2" applyFont="1" applyBorder="1" applyAlignment="1">
      <alignment horizontal="center" vertical="center" wrapText="1"/>
    </xf>
    <xf numFmtId="0" fontId="7" fillId="0" borderId="1" xfId="3" applyFont="1" applyBorder="1" applyAlignment="1">
      <alignment horizontal="center" vertical="center" wrapText="1"/>
    </xf>
    <xf numFmtId="0" fontId="8" fillId="0" borderId="1" xfId="3" applyFont="1" applyBorder="1" applyAlignment="1">
      <alignment horizontal="center" vertical="center" wrapText="1"/>
    </xf>
    <xf numFmtId="1" fontId="7" fillId="0" borderId="1" xfId="3" applyNumberFormat="1" applyFont="1" applyBorder="1" applyAlignment="1">
      <alignment horizontal="center" vertical="center" wrapText="1"/>
    </xf>
    <xf numFmtId="0" fontId="7" fillId="7" borderId="1" xfId="5" applyFont="1" applyFill="1" applyBorder="1" applyAlignment="1">
      <alignment horizontal="center" vertical="center" wrapText="1"/>
    </xf>
    <xf numFmtId="2" fontId="8" fillId="0" borderId="1" xfId="3" applyNumberFormat="1" applyFont="1" applyBorder="1" applyAlignment="1">
      <alignment horizontal="center" vertical="center" wrapText="1"/>
    </xf>
    <xf numFmtId="0" fontId="7" fillId="0" borderId="1" xfId="3"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0" xfId="3" applyFont="1" applyAlignment="1">
      <alignment horizontal="center" vertical="center"/>
    </xf>
    <xf numFmtId="0" fontId="1" fillId="0" borderId="0" xfId="3" applyAlignment="1">
      <alignment horizontal="center" vertical="center" wrapText="1"/>
    </xf>
    <xf numFmtId="1" fontId="1" fillId="0" borderId="0" xfId="3" applyNumberFormat="1" applyAlignment="1">
      <alignment horizontal="center" vertical="center" wrapText="1"/>
    </xf>
    <xf numFmtId="1" fontId="1" fillId="0" borderId="0" xfId="3" applyNumberFormat="1" applyAlignment="1">
      <alignment horizontal="center" vertical="center"/>
    </xf>
    <xf numFmtId="8" fontId="0" fillId="0" borderId="0" xfId="0" applyNumberFormat="1"/>
    <xf numFmtId="0" fontId="8" fillId="0" borderId="4" xfId="0" applyFont="1" applyBorder="1" applyAlignment="1">
      <alignment horizontal="center" vertical="center" wrapText="1"/>
    </xf>
    <xf numFmtId="0" fontId="7" fillId="0" borderId="4" xfId="0" applyFont="1" applyBorder="1" applyAlignment="1">
      <alignment horizontal="center" vertical="center" wrapText="1"/>
    </xf>
    <xf numFmtId="0" fontId="6" fillId="8" borderId="1" xfId="0" applyFont="1" applyFill="1" applyBorder="1" applyAlignment="1">
      <alignment vertical="center" wrapText="1"/>
    </xf>
    <xf numFmtId="0" fontId="8" fillId="0" borderId="0" xfId="3" applyFont="1" applyAlignment="1">
      <alignment horizontal="center" vertical="center" wrapText="1"/>
    </xf>
    <xf numFmtId="1" fontId="8" fillId="0" borderId="0" xfId="3" applyNumberFormat="1" applyFont="1" applyAlignment="1">
      <alignment horizontal="center" vertical="center"/>
    </xf>
    <xf numFmtId="0" fontId="11" fillId="0" borderId="0" xfId="0" applyFont="1"/>
    <xf numFmtId="0" fontId="12" fillId="0" borderId="0" xfId="3" applyFont="1" applyAlignment="1">
      <alignment horizontal="center" vertical="center"/>
    </xf>
    <xf numFmtId="0" fontId="12" fillId="0" borderId="0" xfId="3" applyFont="1" applyAlignment="1">
      <alignment horizontal="center" vertical="center" wrapText="1"/>
    </xf>
    <xf numFmtId="1" fontId="12" fillId="0" borderId="0" xfId="3" applyNumberFormat="1" applyFont="1" applyAlignment="1">
      <alignment horizontal="center" vertical="center" wrapText="1"/>
    </xf>
    <xf numFmtId="44" fontId="11" fillId="0" borderId="0" xfId="0" applyNumberFormat="1" applyFont="1"/>
    <xf numFmtId="44" fontId="7" fillId="0" borderId="1" xfId="5" applyNumberFormat="1" applyFont="1" applyBorder="1" applyAlignment="1">
      <alignment horizontal="center" vertical="center" wrapText="1"/>
    </xf>
    <xf numFmtId="166" fontId="7" fillId="0" borderId="1" xfId="5" applyNumberFormat="1" applyFont="1" applyBorder="1" applyAlignment="1">
      <alignment horizontal="center" vertical="center" wrapText="1"/>
    </xf>
    <xf numFmtId="44" fontId="0" fillId="0" borderId="1" xfId="0" applyNumberFormat="1" applyBorder="1" applyAlignment="1">
      <alignment vertical="center"/>
    </xf>
    <xf numFmtId="0" fontId="11" fillId="0" borderId="0" xfId="0" applyFont="1" applyAlignment="1">
      <alignment vertical="center"/>
    </xf>
    <xf numFmtId="0" fontId="0" fillId="0" borderId="0" xfId="0" applyAlignment="1">
      <alignment vertical="center"/>
    </xf>
    <xf numFmtId="0" fontId="13" fillId="0" borderId="0" xfId="0" applyFont="1" applyAlignment="1">
      <alignment vertical="center"/>
    </xf>
    <xf numFmtId="0" fontId="13" fillId="0" borderId="0" xfId="0" applyFont="1"/>
    <xf numFmtId="0" fontId="6" fillId="8" borderId="6" xfId="0" applyFont="1" applyFill="1" applyBorder="1" applyAlignment="1">
      <alignment vertical="center" wrapText="1"/>
    </xf>
    <xf numFmtId="0" fontId="7" fillId="0" borderId="0" xfId="0" applyFont="1" applyAlignment="1">
      <alignment vertical="center"/>
    </xf>
    <xf numFmtId="0" fontId="7" fillId="0" borderId="0" xfId="0" applyFont="1"/>
    <xf numFmtId="44" fontId="7" fillId="0" borderId="1" xfId="0" applyNumberFormat="1" applyFont="1" applyBorder="1" applyAlignment="1">
      <alignment vertical="center"/>
    </xf>
    <xf numFmtId="44" fontId="11" fillId="0" borderId="1" xfId="0" applyNumberFormat="1" applyFont="1" applyBorder="1"/>
    <xf numFmtId="0" fontId="5" fillId="8" borderId="1" xfId="0" applyFont="1" applyFill="1" applyBorder="1" applyAlignment="1">
      <alignment vertical="center" wrapText="1"/>
    </xf>
    <xf numFmtId="44" fontId="5" fillId="8" borderId="1" xfId="0" applyNumberFormat="1" applyFont="1" applyFill="1" applyBorder="1" applyAlignment="1">
      <alignment vertical="center"/>
    </xf>
    <xf numFmtId="0" fontId="5" fillId="8" borderId="1" xfId="0" applyFont="1" applyFill="1" applyBorder="1" applyAlignment="1">
      <alignment vertical="center"/>
    </xf>
    <xf numFmtId="166" fontId="11" fillId="9" borderId="1" xfId="5" applyNumberFormat="1" applyFont="1" applyFill="1" applyBorder="1" applyAlignment="1">
      <alignment horizontal="center" vertical="center" wrapText="1"/>
    </xf>
    <xf numFmtId="44" fontId="11" fillId="9" borderId="1" xfId="0" applyNumberFormat="1" applyFont="1" applyFill="1" applyBorder="1" applyAlignment="1">
      <alignment vertical="center"/>
    </xf>
    <xf numFmtId="44" fontId="11" fillId="9" borderId="1" xfId="5" applyNumberFormat="1" applyFont="1" applyFill="1" applyBorder="1" applyAlignment="1">
      <alignment horizontal="center" vertical="center" wrapText="1"/>
    </xf>
    <xf numFmtId="166" fontId="8" fillId="0" borderId="0" xfId="3" applyNumberFormat="1" applyFont="1" applyAlignment="1">
      <alignment horizontal="center" vertical="center" wrapText="1"/>
    </xf>
    <xf numFmtId="0" fontId="15" fillId="4" borderId="1" xfId="0" applyFont="1" applyFill="1" applyBorder="1" applyAlignment="1">
      <alignment vertical="center" wrapText="1"/>
    </xf>
    <xf numFmtId="0" fontId="5" fillId="0" borderId="1" xfId="0" applyFont="1" applyFill="1" applyBorder="1" applyAlignment="1">
      <alignment vertical="center"/>
    </xf>
    <xf numFmtId="44" fontId="11" fillId="0" borderId="1" xfId="0" applyNumberFormat="1" applyFont="1" applyBorder="1" applyAlignment="1">
      <alignment horizontal="right"/>
    </xf>
    <xf numFmtId="0" fontId="16" fillId="0" borderId="1" xfId="0" applyFont="1" applyBorder="1"/>
    <xf numFmtId="0" fontId="16" fillId="8" borderId="1" xfId="0" applyFont="1" applyFill="1" applyBorder="1"/>
    <xf numFmtId="0" fontId="11" fillId="0" borderId="1" xfId="0" applyFont="1" applyBorder="1" applyAlignment="1">
      <alignment wrapText="1"/>
    </xf>
    <xf numFmtId="0" fontId="11" fillId="0" borderId="1" xfId="0" applyFont="1" applyBorder="1" applyAlignment="1">
      <alignment horizontal="center" wrapText="1"/>
    </xf>
    <xf numFmtId="44" fontId="11" fillId="0" borderId="1" xfId="0" applyNumberFormat="1" applyFont="1" applyBorder="1" applyAlignment="1">
      <alignment wrapText="1"/>
    </xf>
    <xf numFmtId="44" fontId="11" fillId="0" borderId="1" xfId="8" applyFont="1" applyBorder="1" applyAlignment="1">
      <alignment wrapText="1"/>
    </xf>
    <xf numFmtId="49" fontId="7" fillId="0" borderId="1" xfId="5"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2" fontId="7" fillId="0" borderId="1" xfId="5" applyNumberFormat="1" applyFont="1" applyFill="1" applyBorder="1" applyAlignment="1">
      <alignment horizontal="center" vertical="center" wrapText="1"/>
    </xf>
    <xf numFmtId="0" fontId="5" fillId="2" borderId="1" xfId="0" applyFont="1" applyFill="1" applyBorder="1" applyAlignment="1">
      <alignment vertical="center"/>
    </xf>
    <xf numFmtId="0" fontId="7" fillId="0" borderId="1" xfId="5" applyFont="1" applyFill="1" applyBorder="1" applyAlignment="1">
      <alignment horizontal="center" vertical="center" wrapText="1"/>
    </xf>
    <xf numFmtId="1" fontId="7" fillId="0" borderId="1" xfId="5" applyNumberFormat="1" applyFont="1" applyFill="1" applyBorder="1" applyAlignment="1">
      <alignment horizontal="center" vertical="center" wrapText="1"/>
    </xf>
    <xf numFmtId="4" fontId="7" fillId="0" borderId="1" xfId="5" applyNumberFormat="1" applyFont="1" applyFill="1" applyBorder="1" applyAlignment="1">
      <alignment horizontal="center" vertical="center" wrapText="1"/>
    </xf>
    <xf numFmtId="0" fontId="8" fillId="0" borderId="1" xfId="3" applyFont="1" applyFill="1" applyBorder="1" applyAlignment="1">
      <alignment horizontal="center" vertical="center"/>
    </xf>
    <xf numFmtId="44" fontId="7" fillId="0" borderId="1" xfId="0" applyNumberFormat="1" applyFont="1" applyFill="1" applyBorder="1" applyAlignment="1">
      <alignment vertical="center"/>
    </xf>
    <xf numFmtId="0" fontId="7" fillId="0" borderId="0" xfId="0" applyFont="1" applyFill="1"/>
    <xf numFmtId="0" fontId="14" fillId="2" borderId="1" xfId="0" applyFont="1" applyFill="1" applyBorder="1" applyAlignment="1">
      <alignment vertical="center"/>
    </xf>
    <xf numFmtId="0" fontId="9" fillId="0" borderId="1" xfId="0" applyFont="1" applyFill="1" applyBorder="1" applyAlignment="1">
      <alignment horizontal="center" vertical="center"/>
    </xf>
    <xf numFmtId="164" fontId="7" fillId="0" borderId="1" xfId="6" applyNumberFormat="1" applyFont="1" applyFill="1" applyBorder="1" applyAlignment="1">
      <alignment horizontal="center" vertical="center" wrapText="1"/>
    </xf>
    <xf numFmtId="44" fontId="7" fillId="0" borderId="1" xfId="5" applyNumberFormat="1" applyFont="1" applyFill="1" applyBorder="1" applyAlignment="1">
      <alignment horizontal="center" vertical="center" wrapText="1"/>
    </xf>
    <xf numFmtId="49" fontId="8" fillId="0" borderId="1" xfId="2" applyNumberFormat="1" applyFont="1" applyFill="1" applyBorder="1" applyAlignment="1">
      <alignment horizontal="center" vertical="center" wrapText="1"/>
    </xf>
    <xf numFmtId="49" fontId="7" fillId="0" borderId="0" xfId="5"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3" applyFont="1" applyFill="1" applyBorder="1" applyAlignment="1">
      <alignment horizontal="center" vertical="center" wrapText="1"/>
    </xf>
    <xf numFmtId="0" fontId="8" fillId="0" borderId="1" xfId="3" applyFont="1" applyFill="1" applyBorder="1" applyAlignment="1">
      <alignment horizontal="center" vertical="center" wrapText="1"/>
    </xf>
    <xf numFmtId="0" fontId="8" fillId="0" borderId="1" xfId="5" applyFont="1" applyFill="1" applyBorder="1" applyAlignment="1">
      <alignment horizontal="center" vertical="center" wrapText="1"/>
    </xf>
    <xf numFmtId="49" fontId="8" fillId="0" borderId="1" xfId="5" applyNumberFormat="1" applyFont="1" applyFill="1" applyBorder="1" applyAlignment="1">
      <alignment horizontal="center" vertical="center" wrapText="1"/>
    </xf>
    <xf numFmtId="165" fontId="7" fillId="0" borderId="1" xfId="3" applyNumberFormat="1" applyFont="1" applyFill="1" applyBorder="1" applyAlignment="1">
      <alignment horizontal="center" vertical="center" wrapText="1"/>
    </xf>
    <xf numFmtId="2" fontId="8" fillId="0" borderId="1" xfId="3" applyNumberFormat="1" applyFont="1" applyFill="1" applyBorder="1" applyAlignment="1">
      <alignment horizontal="center" vertical="center" wrapText="1"/>
    </xf>
    <xf numFmtId="0" fontId="5" fillId="2" borderId="5" xfId="0" applyFont="1" applyFill="1" applyBorder="1" applyAlignment="1">
      <alignment horizontal="center" vertical="center"/>
    </xf>
    <xf numFmtId="0" fontId="5" fillId="2" borderId="4" xfId="2" applyFont="1" applyFill="1" applyBorder="1" applyAlignment="1">
      <alignment horizontal="center" vertical="center" wrapText="1"/>
    </xf>
    <xf numFmtId="0" fontId="5" fillId="2" borderId="7" xfId="2" applyFont="1" applyFill="1" applyBorder="1" applyAlignment="1">
      <alignment horizontal="center" vertical="center" wrapText="1"/>
    </xf>
    <xf numFmtId="0" fontId="5" fillId="2" borderId="3" xfId="2" applyFont="1" applyFill="1" applyBorder="1" applyAlignment="1">
      <alignment horizontal="center" vertical="center" wrapText="1"/>
    </xf>
    <xf numFmtId="44" fontId="0" fillId="0" borderId="1" xfId="0" applyNumberFormat="1" applyBorder="1" applyAlignment="1" applyProtection="1">
      <alignment vertical="center"/>
      <protection locked="0"/>
    </xf>
    <xf numFmtId="0" fontId="0" fillId="0" borderId="1" xfId="0" applyBorder="1" applyProtection="1">
      <protection locked="0"/>
    </xf>
    <xf numFmtId="0" fontId="7" fillId="0" borderId="1" xfId="0" applyFont="1" applyBorder="1" applyAlignment="1" applyProtection="1">
      <alignment vertical="center"/>
      <protection locked="0"/>
    </xf>
    <xf numFmtId="0" fontId="7" fillId="0" borderId="1" xfId="0" applyFont="1" applyFill="1" applyBorder="1" applyAlignment="1" applyProtection="1">
      <alignment vertical="center"/>
      <protection locked="0"/>
    </xf>
    <xf numFmtId="44" fontId="7" fillId="0" borderId="1" xfId="0" applyNumberFormat="1" applyFont="1" applyBorder="1" applyAlignment="1" applyProtection="1">
      <alignment vertical="center"/>
      <protection locked="0"/>
    </xf>
    <xf numFmtId="0" fontId="7" fillId="0" borderId="1" xfId="0" applyFont="1" applyBorder="1" applyProtection="1">
      <protection locked="0"/>
    </xf>
  </cellXfs>
  <cellStyles count="9">
    <cellStyle name="Millares 2" xfId="6" xr:uid="{0E3107CE-5046-437C-865B-A5B5D390A0BB}"/>
    <cellStyle name="Moneda" xfId="8" builtinId="4"/>
    <cellStyle name="Normal" xfId="0" builtinId="0"/>
    <cellStyle name="Normal 2" xfId="2" xr:uid="{8DD8CF58-9E09-4878-BEC5-AD70973B34A4}"/>
    <cellStyle name="Normal 3 2" xfId="5" xr:uid="{8F075319-FC76-4E83-ADF3-FB9AAC824731}"/>
    <cellStyle name="Normal 5" xfId="3" xr:uid="{4A7B9749-5E54-441E-8F85-F015EB29C510}"/>
    <cellStyle name="Normal_Hoja1" xfId="1" xr:uid="{BA16DB36-5640-4736-9180-0FEC78FB74F6}"/>
    <cellStyle name="Notas 2" xfId="7" xr:uid="{C2887615-0B9D-4B0E-BC87-2CA045C6D8DF}"/>
    <cellStyle name="Porcentaje 2" xfId="4" xr:uid="{B9916709-DB94-4363-8B3C-CEA23886B4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C0637-62EB-4B41-9147-11A76E79FAE1}">
  <dimension ref="A2:F20"/>
  <sheetViews>
    <sheetView workbookViewId="0">
      <selection activeCell="G17" sqref="G17"/>
    </sheetView>
  </sheetViews>
  <sheetFormatPr baseColWidth="10" defaultRowHeight="14.25" x14ac:dyDescent="0.25"/>
  <cols>
    <col min="1" max="1" width="23.140625" style="41" bestFit="1" customWidth="1"/>
    <col min="2" max="2" width="29.42578125" style="41" bestFit="1" customWidth="1"/>
    <col min="3" max="3" width="12.7109375" style="41" bestFit="1" customWidth="1"/>
    <col min="4" max="4" width="32.140625" style="41" bestFit="1" customWidth="1"/>
    <col min="5" max="5" width="24.7109375" style="41" bestFit="1" customWidth="1"/>
    <col min="6" max="6" width="25.5703125" style="41" bestFit="1" customWidth="1"/>
    <col min="7" max="16384" width="11.42578125" style="41"/>
  </cols>
  <sheetData>
    <row r="2" spans="1:6" x14ac:dyDescent="0.25">
      <c r="A2" s="68" t="s">
        <v>2346</v>
      </c>
      <c r="B2" s="68" t="s">
        <v>2351</v>
      </c>
      <c r="C2" s="68" t="s">
        <v>4</v>
      </c>
      <c r="D2" s="68" t="s">
        <v>2352</v>
      </c>
      <c r="E2" s="68" t="s">
        <v>2353</v>
      </c>
      <c r="F2" s="68" t="s">
        <v>2354</v>
      </c>
    </row>
    <row r="3" spans="1:6" x14ac:dyDescent="0.25">
      <c r="A3" s="68" t="s">
        <v>2287</v>
      </c>
      <c r="B3" s="57">
        <f>'LOTE 1'!L537</f>
        <v>544518.0399999998</v>
      </c>
      <c r="C3" s="57">
        <f>D3-B3</f>
        <v>104639.28640000091</v>
      </c>
      <c r="D3" s="57">
        <f>'LOTE 1'!M537</f>
        <v>649157.32640000072</v>
      </c>
      <c r="E3" s="57">
        <f>'LOTE 1'!R537</f>
        <v>0</v>
      </c>
      <c r="F3" s="57">
        <f>'LOTE 1'!S538</f>
        <v>0</v>
      </c>
    </row>
    <row r="4" spans="1:6" x14ac:dyDescent="0.25">
      <c r="A4" s="68" t="s">
        <v>2292</v>
      </c>
      <c r="B4" s="57">
        <f>'LOTE 2'!L130</f>
        <v>95457.420000000027</v>
      </c>
      <c r="C4" s="57">
        <f t="shared" ref="C4:C7" si="0">D4-B4</f>
        <v>16794.352600000086</v>
      </c>
      <c r="D4" s="57">
        <f>'LOTE 2'!M130</f>
        <v>112251.77260000011</v>
      </c>
      <c r="E4" s="57">
        <f>'LOTE 2'!R130</f>
        <v>0</v>
      </c>
      <c r="F4" s="57">
        <f>'LOTE 2'!S131</f>
        <v>0</v>
      </c>
    </row>
    <row r="5" spans="1:6" x14ac:dyDescent="0.25">
      <c r="A5" s="68" t="s">
        <v>2340</v>
      </c>
      <c r="B5" s="57">
        <f>'LOTE 3'!L8</f>
        <v>53137.920000000006</v>
      </c>
      <c r="C5" s="57">
        <f t="shared" si="0"/>
        <v>9536.5512000000017</v>
      </c>
      <c r="D5" s="57">
        <f>'LOTE 3'!M8</f>
        <v>62674.471200000007</v>
      </c>
      <c r="E5" s="57">
        <f>'LOTE 3'!R8</f>
        <v>0</v>
      </c>
      <c r="F5" s="57">
        <f>'LOTE 3'!S9</f>
        <v>0</v>
      </c>
    </row>
    <row r="6" spans="1:6" x14ac:dyDescent="0.25">
      <c r="A6" s="68" t="s">
        <v>2344</v>
      </c>
      <c r="B6" s="57">
        <f>'LOTE 4'!L24</f>
        <v>76421.7</v>
      </c>
      <c r="C6" s="57">
        <f t="shared" si="0"/>
        <v>16048.557000000001</v>
      </c>
      <c r="D6" s="57">
        <f>'LOTE 4'!M24</f>
        <v>92470.256999999998</v>
      </c>
      <c r="E6" s="57">
        <f>'LOTE 4'!R24</f>
        <v>0</v>
      </c>
      <c r="F6" s="57">
        <f>'LOTE 4'!S25</f>
        <v>0</v>
      </c>
    </row>
    <row r="7" spans="1:6" x14ac:dyDescent="0.25">
      <c r="A7" s="68" t="s">
        <v>2345</v>
      </c>
      <c r="B7" s="57">
        <f>'LOTE 5'!L30</f>
        <v>57387.679999999993</v>
      </c>
      <c r="C7" s="57">
        <f t="shared" si="0"/>
        <v>8225.3927999999723</v>
      </c>
      <c r="D7" s="57">
        <f>'LOTE 5'!M30</f>
        <v>65613.072799999965</v>
      </c>
      <c r="E7" s="57">
        <f>'LOTE 5'!R30</f>
        <v>0</v>
      </c>
      <c r="F7" s="57">
        <f>'LOTE 5'!S31</f>
        <v>0</v>
      </c>
    </row>
    <row r="9" spans="1:6" x14ac:dyDescent="0.25">
      <c r="A9" s="68" t="s">
        <v>2346</v>
      </c>
      <c r="B9" s="68" t="s">
        <v>2350</v>
      </c>
    </row>
    <row r="10" spans="1:6" x14ac:dyDescent="0.25">
      <c r="A10" s="68" t="s">
        <v>2287</v>
      </c>
      <c r="B10" s="57">
        <f>B3</f>
        <v>544518.0399999998</v>
      </c>
    </row>
    <row r="11" spans="1:6" x14ac:dyDescent="0.25">
      <c r="A11" s="68" t="s">
        <v>2292</v>
      </c>
      <c r="B11" s="57">
        <f t="shared" ref="B11:B13" si="1">B4</f>
        <v>95457.420000000027</v>
      </c>
    </row>
    <row r="12" spans="1:6" x14ac:dyDescent="0.25">
      <c r="A12" s="68" t="s">
        <v>2340</v>
      </c>
      <c r="B12" s="57">
        <f t="shared" si="1"/>
        <v>53137.920000000006</v>
      </c>
    </row>
    <row r="13" spans="1:6" x14ac:dyDescent="0.25">
      <c r="A13" s="68" t="s">
        <v>2344</v>
      </c>
      <c r="B13" s="57">
        <f t="shared" si="1"/>
        <v>76421.7</v>
      </c>
    </row>
    <row r="14" spans="1:6" x14ac:dyDescent="0.25">
      <c r="A14" s="68" t="s">
        <v>2345</v>
      </c>
      <c r="B14" s="57">
        <f>B7</f>
        <v>57387.679999999993</v>
      </c>
    </row>
    <row r="16" spans="1:6" x14ac:dyDescent="0.25">
      <c r="A16" s="69" t="s">
        <v>2347</v>
      </c>
      <c r="B16" s="57">
        <f>SUM(B3:B7)</f>
        <v>826922.75999999978</v>
      </c>
      <c r="D16" s="70" t="s">
        <v>2357</v>
      </c>
      <c r="E16" s="71" t="s">
        <v>2356</v>
      </c>
    </row>
    <row r="17" spans="1:5" x14ac:dyDescent="0.25">
      <c r="A17" s="69" t="s">
        <v>4</v>
      </c>
      <c r="B17" s="57">
        <f>SUM(C3:C7)</f>
        <v>155244.14000000097</v>
      </c>
      <c r="D17" s="70">
        <v>2026</v>
      </c>
      <c r="E17" s="72">
        <f>B16/2</f>
        <v>413461.37999999989</v>
      </c>
    </row>
    <row r="18" spans="1:5" x14ac:dyDescent="0.25">
      <c r="A18" s="69" t="s">
        <v>2348</v>
      </c>
      <c r="B18" s="57">
        <f>SUM(D3:D7)</f>
        <v>982166.90000000084</v>
      </c>
      <c r="C18" s="45"/>
      <c r="D18" s="70">
        <v>2027</v>
      </c>
      <c r="E18" s="73">
        <f>B16/2</f>
        <v>413461.37999999989</v>
      </c>
    </row>
    <row r="19" spans="1:5" x14ac:dyDescent="0.25">
      <c r="A19" s="69" t="s">
        <v>2349</v>
      </c>
      <c r="B19" s="67" t="s">
        <v>2355</v>
      </c>
    </row>
    <row r="20" spans="1:5" x14ac:dyDescent="0.25">
      <c r="A20" s="69" t="s">
        <v>2350</v>
      </c>
      <c r="B20" s="57">
        <f>SUM(B3:B7)</f>
        <v>826922.75999999978</v>
      </c>
    </row>
  </sheetData>
  <sheetProtection algorithmName="SHA-512" hashValue="QpP9gdG7iDUVIhjLkxdimdAH0O0FuHlIN/XA9b3JYTJ/n2PzsP/1eSVGdxCFtadNta8+IX0d5kp5qujs5kZ1yA==" saltValue="31H962uCEkqjBKpADCmZYg=="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67C74-C519-4585-9B8E-EA1721AF1C7A}">
  <dimension ref="A1:T538"/>
  <sheetViews>
    <sheetView tabSelected="1" topLeftCell="D24" zoomScale="80" zoomScaleNormal="80" workbookViewId="0">
      <selection activeCell="P29" sqref="P29"/>
    </sheetView>
  </sheetViews>
  <sheetFormatPr baseColWidth="10" defaultColWidth="17.28515625" defaultRowHeight="12.75" x14ac:dyDescent="0.2"/>
  <cols>
    <col min="1" max="2" width="17.140625" bestFit="1" customWidth="1"/>
    <col min="3" max="3" width="30.28515625" customWidth="1"/>
    <col min="4" max="4" width="18.85546875" customWidth="1"/>
    <col min="5" max="5" width="57.7109375" customWidth="1"/>
    <col min="7" max="7" width="13" bestFit="1" customWidth="1"/>
    <col min="8" max="8" width="12.5703125" customWidth="1"/>
    <col min="9" max="9" width="13" bestFit="1" customWidth="1"/>
    <col min="10" max="10" width="11" customWidth="1"/>
    <col min="11" max="11" width="16.5703125" customWidth="1"/>
    <col min="12" max="12" width="16.42578125" bestFit="1" customWidth="1"/>
    <col min="13" max="13" width="14.85546875" customWidth="1"/>
    <col min="14" max="14" width="15.7109375" bestFit="1" customWidth="1"/>
    <col min="15" max="15" width="12.28515625" bestFit="1" customWidth="1"/>
    <col min="16" max="19" width="17.28515625" style="50"/>
  </cols>
  <sheetData>
    <row r="1" spans="1:20" s="52" customFormat="1" ht="45" customHeight="1" x14ac:dyDescent="0.2">
      <c r="A1" s="84" t="s">
        <v>2287</v>
      </c>
      <c r="B1" s="84"/>
      <c r="C1" s="84" t="s">
        <v>2287</v>
      </c>
      <c r="D1" s="84"/>
      <c r="E1" s="84"/>
      <c r="F1" s="84"/>
      <c r="G1" s="84"/>
      <c r="H1" s="84"/>
      <c r="I1" s="84"/>
      <c r="J1" s="84"/>
      <c r="K1" s="84"/>
      <c r="L1" s="84"/>
      <c r="M1" s="84"/>
      <c r="N1" s="84"/>
      <c r="O1" s="84"/>
      <c r="P1" s="51"/>
      <c r="Q1" s="51"/>
      <c r="R1" s="51"/>
      <c r="S1" s="51"/>
    </row>
    <row r="2" spans="1:20" ht="66" x14ac:dyDescent="0.2">
      <c r="A2" s="1" t="s">
        <v>0</v>
      </c>
      <c r="B2" s="1" t="s">
        <v>1</v>
      </c>
      <c r="C2" s="1" t="s">
        <v>1965</v>
      </c>
      <c r="D2" s="2" t="s">
        <v>1964</v>
      </c>
      <c r="E2" s="1" t="s">
        <v>2</v>
      </c>
      <c r="F2" s="3" t="s">
        <v>3</v>
      </c>
      <c r="G2" s="4" t="s">
        <v>1966</v>
      </c>
      <c r="H2" s="4" t="s">
        <v>1968</v>
      </c>
      <c r="I2" s="4" t="s">
        <v>1967</v>
      </c>
      <c r="J2" s="5" t="s">
        <v>4</v>
      </c>
      <c r="K2" s="4" t="s">
        <v>5</v>
      </c>
      <c r="L2" s="6" t="s">
        <v>1969</v>
      </c>
      <c r="M2" s="6" t="s">
        <v>6</v>
      </c>
      <c r="N2" s="7" t="s">
        <v>7</v>
      </c>
      <c r="O2" s="7" t="s">
        <v>8</v>
      </c>
      <c r="P2" s="38" t="s">
        <v>1970</v>
      </c>
      <c r="Q2" s="38" t="s">
        <v>1971</v>
      </c>
      <c r="R2" s="38" t="s">
        <v>1974</v>
      </c>
      <c r="S2" s="38" t="s">
        <v>1975</v>
      </c>
      <c r="T2" s="38" t="s">
        <v>1972</v>
      </c>
    </row>
    <row r="3" spans="1:20" ht="31.5" x14ac:dyDescent="0.2">
      <c r="A3" s="9" t="s">
        <v>27</v>
      </c>
      <c r="B3" s="9" t="s">
        <v>1196</v>
      </c>
      <c r="C3" s="9" t="s">
        <v>1198</v>
      </c>
      <c r="D3" s="85" t="s">
        <v>1197</v>
      </c>
      <c r="E3" s="78" t="s">
        <v>1198</v>
      </c>
      <c r="F3" s="74"/>
      <c r="G3" s="79">
        <v>4</v>
      </c>
      <c r="H3" s="86">
        <f t="shared" ref="H3:H66" si="0">G3*2</f>
        <v>8</v>
      </c>
      <c r="I3" s="87">
        <v>7.48</v>
      </c>
      <c r="J3" s="13">
        <v>0.21</v>
      </c>
      <c r="K3" s="47">
        <f t="shared" ref="K3:K66" si="1">I3+I3*J3</f>
        <v>9.0508000000000006</v>
      </c>
      <c r="L3" s="46">
        <f t="shared" ref="L3:L66" si="2">H3*I3</f>
        <v>59.84</v>
      </c>
      <c r="M3" s="46">
        <f t="shared" ref="M3:M66" si="3">H3*K3</f>
        <v>72.406400000000005</v>
      </c>
      <c r="N3" s="15" t="s">
        <v>14</v>
      </c>
      <c r="O3" s="11">
        <v>10</v>
      </c>
      <c r="P3" s="101"/>
      <c r="Q3" s="48">
        <f t="shared" ref="Q3:Q66" si="4">P3+P3*J3</f>
        <v>0</v>
      </c>
      <c r="R3" s="48">
        <f t="shared" ref="R3:R66" si="5">P3*H3</f>
        <v>0</v>
      </c>
      <c r="S3" s="48">
        <f t="shared" ref="S3:S66" si="6">R3+R3*J3</f>
        <v>0</v>
      </c>
      <c r="T3" s="102"/>
    </row>
    <row r="4" spans="1:20" ht="31.5" x14ac:dyDescent="0.2">
      <c r="A4" s="9" t="s">
        <v>27</v>
      </c>
      <c r="B4" s="9" t="s">
        <v>1196</v>
      </c>
      <c r="C4" s="9" t="s">
        <v>1976</v>
      </c>
      <c r="D4" s="74" t="s">
        <v>1199</v>
      </c>
      <c r="E4" s="78" t="s">
        <v>1200</v>
      </c>
      <c r="F4" s="88"/>
      <c r="G4" s="79">
        <v>81</v>
      </c>
      <c r="H4" s="86">
        <f t="shared" si="0"/>
        <v>162</v>
      </c>
      <c r="I4" s="87">
        <v>14.15</v>
      </c>
      <c r="J4" s="13">
        <v>0.21</v>
      </c>
      <c r="K4" s="47">
        <f t="shared" si="1"/>
        <v>17.121500000000001</v>
      </c>
      <c r="L4" s="46">
        <f t="shared" si="2"/>
        <v>2292.3000000000002</v>
      </c>
      <c r="M4" s="46">
        <f t="shared" si="3"/>
        <v>2773.683</v>
      </c>
      <c r="N4" s="15" t="s">
        <v>14</v>
      </c>
      <c r="O4" s="21">
        <v>20</v>
      </c>
      <c r="P4" s="101"/>
      <c r="Q4" s="48">
        <f t="shared" si="4"/>
        <v>0</v>
      </c>
      <c r="R4" s="48">
        <f t="shared" si="5"/>
        <v>0</v>
      </c>
      <c r="S4" s="48">
        <f t="shared" si="6"/>
        <v>0</v>
      </c>
      <c r="T4" s="102"/>
    </row>
    <row r="5" spans="1:20" ht="31.5" x14ac:dyDescent="0.2">
      <c r="A5" s="9" t="s">
        <v>27</v>
      </c>
      <c r="B5" s="9" t="s">
        <v>1196</v>
      </c>
      <c r="C5" s="9" t="s">
        <v>1202</v>
      </c>
      <c r="D5" s="74" t="s">
        <v>1201</v>
      </c>
      <c r="E5" s="78" t="s">
        <v>1202</v>
      </c>
      <c r="F5" s="74"/>
      <c r="G5" s="79">
        <v>14</v>
      </c>
      <c r="H5" s="86">
        <f t="shared" si="0"/>
        <v>28</v>
      </c>
      <c r="I5" s="87">
        <v>2.23</v>
      </c>
      <c r="J5" s="13">
        <v>0.21</v>
      </c>
      <c r="K5" s="47">
        <f t="shared" si="1"/>
        <v>2.6983000000000001</v>
      </c>
      <c r="L5" s="46">
        <f t="shared" si="2"/>
        <v>62.44</v>
      </c>
      <c r="M5" s="46">
        <f t="shared" si="3"/>
        <v>75.552400000000006</v>
      </c>
      <c r="N5" s="15" t="s">
        <v>14</v>
      </c>
      <c r="O5" s="11">
        <v>10</v>
      </c>
      <c r="P5" s="101"/>
      <c r="Q5" s="48">
        <f t="shared" si="4"/>
        <v>0</v>
      </c>
      <c r="R5" s="48">
        <f t="shared" si="5"/>
        <v>0</v>
      </c>
      <c r="S5" s="48">
        <f t="shared" si="6"/>
        <v>0</v>
      </c>
      <c r="T5" s="102"/>
    </row>
    <row r="6" spans="1:20" ht="31.5" x14ac:dyDescent="0.2">
      <c r="A6" s="9" t="s">
        <v>27</v>
      </c>
      <c r="B6" s="9" t="s">
        <v>1196</v>
      </c>
      <c r="C6" s="9" t="s">
        <v>1977</v>
      </c>
      <c r="D6" s="74" t="s">
        <v>1203</v>
      </c>
      <c r="E6" s="78" t="s">
        <v>1204</v>
      </c>
      <c r="F6" s="88"/>
      <c r="G6" s="79">
        <v>6</v>
      </c>
      <c r="H6" s="86">
        <f t="shared" si="0"/>
        <v>12</v>
      </c>
      <c r="I6" s="87">
        <v>2.56</v>
      </c>
      <c r="J6" s="13">
        <v>0.21</v>
      </c>
      <c r="K6" s="47">
        <f t="shared" si="1"/>
        <v>3.0975999999999999</v>
      </c>
      <c r="L6" s="46">
        <f t="shared" si="2"/>
        <v>30.72</v>
      </c>
      <c r="M6" s="46">
        <f t="shared" si="3"/>
        <v>37.171199999999999</v>
      </c>
      <c r="N6" s="15" t="s">
        <v>14</v>
      </c>
      <c r="O6" s="21">
        <v>30</v>
      </c>
      <c r="P6" s="101"/>
      <c r="Q6" s="48">
        <f t="shared" si="4"/>
        <v>0</v>
      </c>
      <c r="R6" s="48">
        <f t="shared" si="5"/>
        <v>0</v>
      </c>
      <c r="S6" s="48">
        <f t="shared" si="6"/>
        <v>0</v>
      </c>
      <c r="T6" s="102"/>
    </row>
    <row r="7" spans="1:20" ht="31.5" x14ac:dyDescent="0.2">
      <c r="A7" s="9" t="s">
        <v>27</v>
      </c>
      <c r="B7" s="9" t="s">
        <v>1196</v>
      </c>
      <c r="C7" s="9" t="s">
        <v>1978</v>
      </c>
      <c r="D7" s="89" t="s">
        <v>1205</v>
      </c>
      <c r="E7" s="78" t="s">
        <v>1206</v>
      </c>
      <c r="F7" s="88"/>
      <c r="G7" s="79">
        <v>252</v>
      </c>
      <c r="H7" s="86">
        <f t="shared" si="0"/>
        <v>504</v>
      </c>
      <c r="I7" s="87">
        <v>19.04</v>
      </c>
      <c r="J7" s="13">
        <v>0.21</v>
      </c>
      <c r="K7" s="47">
        <f t="shared" si="1"/>
        <v>23.038399999999999</v>
      </c>
      <c r="L7" s="46">
        <f t="shared" si="2"/>
        <v>9596.16</v>
      </c>
      <c r="M7" s="46">
        <f t="shared" si="3"/>
        <v>11611.3536</v>
      </c>
      <c r="N7" s="15" t="s">
        <v>14</v>
      </c>
      <c r="O7" s="21">
        <v>4</v>
      </c>
      <c r="P7" s="101"/>
      <c r="Q7" s="48">
        <f t="shared" si="4"/>
        <v>0</v>
      </c>
      <c r="R7" s="48">
        <f t="shared" si="5"/>
        <v>0</v>
      </c>
      <c r="S7" s="48">
        <f t="shared" si="6"/>
        <v>0</v>
      </c>
      <c r="T7" s="102"/>
    </row>
    <row r="8" spans="1:20" ht="189" x14ac:dyDescent="0.2">
      <c r="A8" s="9" t="s">
        <v>27</v>
      </c>
      <c r="B8" s="9" t="s">
        <v>1196</v>
      </c>
      <c r="C8" s="9" t="s">
        <v>1979</v>
      </c>
      <c r="D8" s="74" t="s">
        <v>1207</v>
      </c>
      <c r="E8" s="78" t="s">
        <v>1208</v>
      </c>
      <c r="F8" s="74" t="s">
        <v>1209</v>
      </c>
      <c r="G8" s="79">
        <v>12</v>
      </c>
      <c r="H8" s="86">
        <f t="shared" si="0"/>
        <v>24</v>
      </c>
      <c r="I8" s="87">
        <v>22.44</v>
      </c>
      <c r="J8" s="13">
        <v>0.21</v>
      </c>
      <c r="K8" s="47">
        <f t="shared" si="1"/>
        <v>27.1524</v>
      </c>
      <c r="L8" s="46">
        <f t="shared" si="2"/>
        <v>538.56000000000006</v>
      </c>
      <c r="M8" s="46">
        <f t="shared" si="3"/>
        <v>651.6576</v>
      </c>
      <c r="N8" s="15" t="s">
        <v>14</v>
      </c>
      <c r="O8" s="11">
        <v>10</v>
      </c>
      <c r="P8" s="101"/>
      <c r="Q8" s="48">
        <f t="shared" si="4"/>
        <v>0</v>
      </c>
      <c r="R8" s="48">
        <f t="shared" si="5"/>
        <v>0</v>
      </c>
      <c r="S8" s="48">
        <f t="shared" si="6"/>
        <v>0</v>
      </c>
      <c r="T8" s="102"/>
    </row>
    <row r="9" spans="1:20" ht="31.5" x14ac:dyDescent="0.2">
      <c r="A9" s="9" t="s">
        <v>27</v>
      </c>
      <c r="B9" s="9" t="s">
        <v>1196</v>
      </c>
      <c r="C9" s="9" t="s">
        <v>1980</v>
      </c>
      <c r="D9" s="74" t="s">
        <v>1210</v>
      </c>
      <c r="E9" s="78" t="s">
        <v>1211</v>
      </c>
      <c r="F9" s="74"/>
      <c r="G9" s="79">
        <v>10</v>
      </c>
      <c r="H9" s="86">
        <f t="shared" si="0"/>
        <v>20</v>
      </c>
      <c r="I9" s="87">
        <v>13.26</v>
      </c>
      <c r="J9" s="13">
        <v>0.21</v>
      </c>
      <c r="K9" s="47">
        <f t="shared" si="1"/>
        <v>16.044599999999999</v>
      </c>
      <c r="L9" s="46">
        <f t="shared" si="2"/>
        <v>265.2</v>
      </c>
      <c r="M9" s="46">
        <f t="shared" si="3"/>
        <v>320.892</v>
      </c>
      <c r="N9" s="15" t="s">
        <v>14</v>
      </c>
      <c r="O9" s="11">
        <v>20</v>
      </c>
      <c r="P9" s="101"/>
      <c r="Q9" s="48">
        <f t="shared" si="4"/>
        <v>0</v>
      </c>
      <c r="R9" s="48">
        <f t="shared" si="5"/>
        <v>0</v>
      </c>
      <c r="S9" s="48">
        <f t="shared" si="6"/>
        <v>0</v>
      </c>
      <c r="T9" s="102"/>
    </row>
    <row r="10" spans="1:20" ht="31.5" x14ac:dyDescent="0.2">
      <c r="A10" s="9" t="s">
        <v>27</v>
      </c>
      <c r="B10" s="9" t="s">
        <v>1196</v>
      </c>
      <c r="C10" s="9" t="s">
        <v>1981</v>
      </c>
      <c r="D10" s="74" t="s">
        <v>1909</v>
      </c>
      <c r="E10" s="90" t="s">
        <v>1910</v>
      </c>
      <c r="F10" s="90"/>
      <c r="G10" s="79">
        <v>3</v>
      </c>
      <c r="H10" s="86">
        <f t="shared" si="0"/>
        <v>6</v>
      </c>
      <c r="I10" s="87">
        <v>1.97</v>
      </c>
      <c r="J10" s="13">
        <v>0.21</v>
      </c>
      <c r="K10" s="47">
        <f t="shared" si="1"/>
        <v>2.3837000000000002</v>
      </c>
      <c r="L10" s="46">
        <f t="shared" si="2"/>
        <v>11.82</v>
      </c>
      <c r="M10" s="46">
        <f t="shared" si="3"/>
        <v>14.302200000000001</v>
      </c>
      <c r="N10" s="15" t="s">
        <v>14</v>
      </c>
      <c r="O10" s="28">
        <v>30</v>
      </c>
      <c r="P10" s="101"/>
      <c r="Q10" s="48">
        <f t="shared" si="4"/>
        <v>0</v>
      </c>
      <c r="R10" s="48">
        <f t="shared" si="5"/>
        <v>0</v>
      </c>
      <c r="S10" s="48">
        <f t="shared" si="6"/>
        <v>0</v>
      </c>
      <c r="T10" s="102"/>
    </row>
    <row r="11" spans="1:20" ht="47.25" x14ac:dyDescent="0.2">
      <c r="A11" s="9" t="s">
        <v>27</v>
      </c>
      <c r="B11" s="9" t="s">
        <v>28</v>
      </c>
      <c r="C11" s="9" t="s">
        <v>30</v>
      </c>
      <c r="D11" s="74" t="s">
        <v>29</v>
      </c>
      <c r="E11" s="78" t="s">
        <v>30</v>
      </c>
      <c r="F11" s="74"/>
      <c r="G11" s="79">
        <v>3</v>
      </c>
      <c r="H11" s="86">
        <f t="shared" si="0"/>
        <v>6</v>
      </c>
      <c r="I11" s="87">
        <v>7.47</v>
      </c>
      <c r="J11" s="13">
        <v>0.21</v>
      </c>
      <c r="K11" s="47">
        <f t="shared" si="1"/>
        <v>9.0387000000000004</v>
      </c>
      <c r="L11" s="46">
        <f t="shared" si="2"/>
        <v>44.82</v>
      </c>
      <c r="M11" s="46">
        <f t="shared" si="3"/>
        <v>54.232200000000006</v>
      </c>
      <c r="N11" s="15" t="s">
        <v>23</v>
      </c>
      <c r="O11" s="11">
        <v>1</v>
      </c>
      <c r="P11" s="101"/>
      <c r="Q11" s="48">
        <f t="shared" si="4"/>
        <v>0</v>
      </c>
      <c r="R11" s="48">
        <f t="shared" si="5"/>
        <v>0</v>
      </c>
      <c r="S11" s="48">
        <f t="shared" si="6"/>
        <v>0</v>
      </c>
      <c r="T11" s="102"/>
    </row>
    <row r="12" spans="1:20" ht="47.25" x14ac:dyDescent="0.2">
      <c r="A12" s="9" t="s">
        <v>27</v>
      </c>
      <c r="B12" s="9" t="s">
        <v>28</v>
      </c>
      <c r="C12" s="9" t="s">
        <v>209</v>
      </c>
      <c r="D12" s="74" t="s">
        <v>208</v>
      </c>
      <c r="E12" s="78" t="s">
        <v>209</v>
      </c>
      <c r="F12" s="74" t="s">
        <v>210</v>
      </c>
      <c r="G12" s="79">
        <v>1</v>
      </c>
      <c r="H12" s="86">
        <f t="shared" si="0"/>
        <v>2</v>
      </c>
      <c r="I12" s="87">
        <v>51.3</v>
      </c>
      <c r="J12" s="13">
        <v>0.21</v>
      </c>
      <c r="K12" s="47">
        <f t="shared" si="1"/>
        <v>62.072999999999993</v>
      </c>
      <c r="L12" s="46">
        <f t="shared" si="2"/>
        <v>102.6</v>
      </c>
      <c r="M12" s="46">
        <f t="shared" si="3"/>
        <v>124.14599999999999</v>
      </c>
      <c r="N12" s="15" t="s">
        <v>23</v>
      </c>
      <c r="O12" s="11">
        <v>1</v>
      </c>
      <c r="P12" s="101"/>
      <c r="Q12" s="48">
        <f t="shared" si="4"/>
        <v>0</v>
      </c>
      <c r="R12" s="48">
        <f t="shared" si="5"/>
        <v>0</v>
      </c>
      <c r="S12" s="48">
        <f t="shared" si="6"/>
        <v>0</v>
      </c>
      <c r="T12" s="102"/>
    </row>
    <row r="13" spans="1:20" ht="47.25" x14ac:dyDescent="0.2">
      <c r="A13" s="9" t="s">
        <v>27</v>
      </c>
      <c r="B13" s="9" t="s">
        <v>28</v>
      </c>
      <c r="C13" s="9" t="s">
        <v>1982</v>
      </c>
      <c r="D13" s="74" t="s">
        <v>481</v>
      </c>
      <c r="E13" s="91" t="s">
        <v>482</v>
      </c>
      <c r="F13" s="92" t="s">
        <v>483</v>
      </c>
      <c r="G13" s="79">
        <v>14</v>
      </c>
      <c r="H13" s="86">
        <f t="shared" si="0"/>
        <v>28</v>
      </c>
      <c r="I13" s="87">
        <v>2.17</v>
      </c>
      <c r="J13" s="13">
        <v>0.21</v>
      </c>
      <c r="K13" s="47">
        <f t="shared" si="1"/>
        <v>2.6257000000000001</v>
      </c>
      <c r="L13" s="46">
        <f t="shared" si="2"/>
        <v>60.76</v>
      </c>
      <c r="M13" s="46">
        <f t="shared" si="3"/>
        <v>73.519599999999997</v>
      </c>
      <c r="N13" s="15" t="s">
        <v>23</v>
      </c>
      <c r="O13" s="24">
        <v>1</v>
      </c>
      <c r="P13" s="101"/>
      <c r="Q13" s="48">
        <f t="shared" si="4"/>
        <v>0</v>
      </c>
      <c r="R13" s="48">
        <f t="shared" si="5"/>
        <v>0</v>
      </c>
      <c r="S13" s="48">
        <f t="shared" si="6"/>
        <v>0</v>
      </c>
      <c r="T13" s="102"/>
    </row>
    <row r="14" spans="1:20" ht="47.25" x14ac:dyDescent="0.2">
      <c r="A14" s="9" t="s">
        <v>27</v>
      </c>
      <c r="B14" s="9" t="s">
        <v>28</v>
      </c>
      <c r="C14" s="9" t="s">
        <v>1983</v>
      </c>
      <c r="D14" s="74" t="s">
        <v>747</v>
      </c>
      <c r="E14" s="78" t="s">
        <v>748</v>
      </c>
      <c r="F14" s="88"/>
      <c r="G14" s="79">
        <v>32</v>
      </c>
      <c r="H14" s="86">
        <f t="shared" si="0"/>
        <v>64</v>
      </c>
      <c r="I14" s="87">
        <v>9.4600000000000009</v>
      </c>
      <c r="J14" s="13">
        <v>0.21</v>
      </c>
      <c r="K14" s="47">
        <f t="shared" si="1"/>
        <v>11.4466</v>
      </c>
      <c r="L14" s="46">
        <f t="shared" si="2"/>
        <v>605.44000000000005</v>
      </c>
      <c r="M14" s="46">
        <f t="shared" si="3"/>
        <v>732.58240000000001</v>
      </c>
      <c r="N14" s="15" t="s">
        <v>23</v>
      </c>
      <c r="O14" s="19">
        <v>1</v>
      </c>
      <c r="P14" s="101"/>
      <c r="Q14" s="48">
        <f t="shared" si="4"/>
        <v>0</v>
      </c>
      <c r="R14" s="48">
        <f t="shared" si="5"/>
        <v>0</v>
      </c>
      <c r="S14" s="48">
        <f t="shared" si="6"/>
        <v>0</v>
      </c>
      <c r="T14" s="102"/>
    </row>
    <row r="15" spans="1:20" ht="47.25" x14ac:dyDescent="0.2">
      <c r="A15" s="9" t="s">
        <v>27</v>
      </c>
      <c r="B15" s="9" t="s">
        <v>28</v>
      </c>
      <c r="C15" s="9" t="s">
        <v>1984</v>
      </c>
      <c r="D15" s="74" t="s">
        <v>749</v>
      </c>
      <c r="E15" s="78" t="s">
        <v>750</v>
      </c>
      <c r="F15" s="88"/>
      <c r="G15" s="79">
        <v>315</v>
      </c>
      <c r="H15" s="86">
        <f t="shared" si="0"/>
        <v>630</v>
      </c>
      <c r="I15" s="87">
        <v>21.42</v>
      </c>
      <c r="J15" s="18">
        <v>0.21</v>
      </c>
      <c r="K15" s="47">
        <f t="shared" si="1"/>
        <v>25.918200000000002</v>
      </c>
      <c r="L15" s="46">
        <f t="shared" si="2"/>
        <v>13494.6</v>
      </c>
      <c r="M15" s="46">
        <f t="shared" si="3"/>
        <v>16328.466000000002</v>
      </c>
      <c r="N15" s="15" t="s">
        <v>23</v>
      </c>
      <c r="O15" s="19">
        <v>1</v>
      </c>
      <c r="P15" s="101"/>
      <c r="Q15" s="48">
        <f t="shared" si="4"/>
        <v>0</v>
      </c>
      <c r="R15" s="48">
        <f t="shared" si="5"/>
        <v>0</v>
      </c>
      <c r="S15" s="48">
        <f t="shared" si="6"/>
        <v>0</v>
      </c>
      <c r="T15" s="102"/>
    </row>
    <row r="16" spans="1:20" ht="47.25" x14ac:dyDescent="0.2">
      <c r="A16" s="9" t="s">
        <v>27</v>
      </c>
      <c r="B16" s="9" t="s">
        <v>28</v>
      </c>
      <c r="C16" s="9" t="s">
        <v>1985</v>
      </c>
      <c r="D16" s="74" t="s">
        <v>900</v>
      </c>
      <c r="E16" s="78" t="s">
        <v>901</v>
      </c>
      <c r="F16" s="88"/>
      <c r="G16" s="79">
        <v>1</v>
      </c>
      <c r="H16" s="86">
        <f t="shared" si="0"/>
        <v>2</v>
      </c>
      <c r="I16" s="87">
        <v>7.48</v>
      </c>
      <c r="J16" s="13">
        <v>0.21</v>
      </c>
      <c r="K16" s="47">
        <f t="shared" si="1"/>
        <v>9.0508000000000006</v>
      </c>
      <c r="L16" s="46">
        <f t="shared" si="2"/>
        <v>14.96</v>
      </c>
      <c r="M16" s="46">
        <f t="shared" si="3"/>
        <v>18.101600000000001</v>
      </c>
      <c r="N16" s="15" t="s">
        <v>23</v>
      </c>
      <c r="O16" s="19">
        <v>1</v>
      </c>
      <c r="P16" s="101"/>
      <c r="Q16" s="48">
        <f t="shared" si="4"/>
        <v>0</v>
      </c>
      <c r="R16" s="48">
        <f t="shared" si="5"/>
        <v>0</v>
      </c>
      <c r="S16" s="48">
        <f t="shared" si="6"/>
        <v>0</v>
      </c>
      <c r="T16" s="102"/>
    </row>
    <row r="17" spans="1:20" ht="47.25" x14ac:dyDescent="0.2">
      <c r="A17" s="9" t="s">
        <v>27</v>
      </c>
      <c r="B17" s="9" t="s">
        <v>28</v>
      </c>
      <c r="C17" s="9" t="s">
        <v>1986</v>
      </c>
      <c r="D17" s="74" t="s">
        <v>1377</v>
      </c>
      <c r="E17" s="78" t="s">
        <v>1378</v>
      </c>
      <c r="F17" s="88" t="s">
        <v>1379</v>
      </c>
      <c r="G17" s="79">
        <v>20</v>
      </c>
      <c r="H17" s="86">
        <f t="shared" si="0"/>
        <v>40</v>
      </c>
      <c r="I17" s="87">
        <v>30.37</v>
      </c>
      <c r="J17" s="13">
        <v>0.21</v>
      </c>
      <c r="K17" s="47">
        <f t="shared" si="1"/>
        <v>36.747700000000002</v>
      </c>
      <c r="L17" s="46">
        <f t="shared" si="2"/>
        <v>1214.8</v>
      </c>
      <c r="M17" s="46">
        <f t="shared" si="3"/>
        <v>1469.9080000000001</v>
      </c>
      <c r="N17" s="15" t="s">
        <v>23</v>
      </c>
      <c r="O17" s="19">
        <v>1</v>
      </c>
      <c r="P17" s="101"/>
      <c r="Q17" s="48">
        <f t="shared" si="4"/>
        <v>0</v>
      </c>
      <c r="R17" s="48">
        <f t="shared" si="5"/>
        <v>0</v>
      </c>
      <c r="S17" s="48">
        <f t="shared" si="6"/>
        <v>0</v>
      </c>
      <c r="T17" s="102"/>
    </row>
    <row r="18" spans="1:20" ht="47.25" x14ac:dyDescent="0.2">
      <c r="A18" s="9" t="s">
        <v>9</v>
      </c>
      <c r="B18" s="29" t="s">
        <v>1787</v>
      </c>
      <c r="C18" s="9" t="s">
        <v>1789</v>
      </c>
      <c r="D18" s="75" t="s">
        <v>1788</v>
      </c>
      <c r="E18" s="75" t="s">
        <v>1789</v>
      </c>
      <c r="F18" s="75" t="s">
        <v>1790</v>
      </c>
      <c r="G18" s="79">
        <v>1</v>
      </c>
      <c r="H18" s="86">
        <f t="shared" si="0"/>
        <v>2</v>
      </c>
      <c r="I18" s="87">
        <v>17.260000000000002</v>
      </c>
      <c r="J18" s="13">
        <v>0.21</v>
      </c>
      <c r="K18" s="47">
        <f t="shared" si="1"/>
        <v>20.884600000000002</v>
      </c>
      <c r="L18" s="46">
        <f t="shared" si="2"/>
        <v>34.520000000000003</v>
      </c>
      <c r="M18" s="46">
        <f t="shared" si="3"/>
        <v>41.769200000000005</v>
      </c>
      <c r="N18" s="15" t="s">
        <v>23</v>
      </c>
      <c r="O18" s="28">
        <v>1</v>
      </c>
      <c r="P18" s="101"/>
      <c r="Q18" s="48">
        <f t="shared" si="4"/>
        <v>0</v>
      </c>
      <c r="R18" s="48">
        <f t="shared" si="5"/>
        <v>0</v>
      </c>
      <c r="S18" s="48">
        <f t="shared" si="6"/>
        <v>0</v>
      </c>
      <c r="T18" s="102"/>
    </row>
    <row r="19" spans="1:20" ht="94.5" x14ac:dyDescent="0.2">
      <c r="A19" s="9" t="s">
        <v>9</v>
      </c>
      <c r="B19" s="9" t="s">
        <v>40</v>
      </c>
      <c r="C19" s="9" t="s">
        <v>1987</v>
      </c>
      <c r="D19" s="74" t="s">
        <v>53</v>
      </c>
      <c r="E19" s="93" t="s">
        <v>54</v>
      </c>
      <c r="F19" s="74" t="s">
        <v>55</v>
      </c>
      <c r="G19" s="79">
        <v>4</v>
      </c>
      <c r="H19" s="86">
        <f t="shared" si="0"/>
        <v>8</v>
      </c>
      <c r="I19" s="87">
        <v>39.44</v>
      </c>
      <c r="J19" s="13">
        <v>0.21</v>
      </c>
      <c r="K19" s="47">
        <f t="shared" si="1"/>
        <v>47.722399999999993</v>
      </c>
      <c r="L19" s="46">
        <f t="shared" si="2"/>
        <v>315.52</v>
      </c>
      <c r="M19" s="46">
        <f t="shared" si="3"/>
        <v>381.77919999999995</v>
      </c>
      <c r="N19" s="15" t="s">
        <v>14</v>
      </c>
      <c r="O19" s="17">
        <v>25</v>
      </c>
      <c r="P19" s="101"/>
      <c r="Q19" s="48">
        <f t="shared" si="4"/>
        <v>0</v>
      </c>
      <c r="R19" s="48">
        <f t="shared" si="5"/>
        <v>0</v>
      </c>
      <c r="S19" s="48">
        <f t="shared" si="6"/>
        <v>0</v>
      </c>
      <c r="T19" s="102"/>
    </row>
    <row r="20" spans="1:20" ht="94.5" x14ac:dyDescent="0.2">
      <c r="A20" s="9" t="s">
        <v>9</v>
      </c>
      <c r="B20" s="9" t="s">
        <v>40</v>
      </c>
      <c r="C20" s="9" t="s">
        <v>1988</v>
      </c>
      <c r="D20" s="74" t="s">
        <v>56</v>
      </c>
      <c r="E20" s="78" t="s">
        <v>57</v>
      </c>
      <c r="F20" s="88" t="s">
        <v>58</v>
      </c>
      <c r="G20" s="79">
        <v>4</v>
      </c>
      <c r="H20" s="86">
        <f t="shared" si="0"/>
        <v>8</v>
      </c>
      <c r="I20" s="87">
        <v>11.03</v>
      </c>
      <c r="J20" s="18">
        <v>0.21</v>
      </c>
      <c r="K20" s="47">
        <f t="shared" si="1"/>
        <v>13.346299999999999</v>
      </c>
      <c r="L20" s="46">
        <f t="shared" si="2"/>
        <v>88.24</v>
      </c>
      <c r="M20" s="46">
        <f t="shared" si="3"/>
        <v>106.7704</v>
      </c>
      <c r="N20" s="15" t="s">
        <v>14</v>
      </c>
      <c r="O20" s="19">
        <v>100</v>
      </c>
      <c r="P20" s="101"/>
      <c r="Q20" s="48">
        <f t="shared" si="4"/>
        <v>0</v>
      </c>
      <c r="R20" s="48">
        <f t="shared" si="5"/>
        <v>0</v>
      </c>
      <c r="S20" s="48">
        <f t="shared" si="6"/>
        <v>0</v>
      </c>
      <c r="T20" s="102"/>
    </row>
    <row r="21" spans="1:20" ht="94.5" x14ac:dyDescent="0.2">
      <c r="A21" s="9" t="s">
        <v>9</v>
      </c>
      <c r="B21" s="9" t="s">
        <v>40</v>
      </c>
      <c r="C21" s="9" t="s">
        <v>1988</v>
      </c>
      <c r="D21" s="74" t="s">
        <v>59</v>
      </c>
      <c r="E21" s="78" t="s">
        <v>60</v>
      </c>
      <c r="F21" s="88" t="s">
        <v>61</v>
      </c>
      <c r="G21" s="79">
        <v>4</v>
      </c>
      <c r="H21" s="86">
        <f t="shared" si="0"/>
        <v>8</v>
      </c>
      <c r="I21" s="87">
        <v>10.81</v>
      </c>
      <c r="J21" s="13">
        <v>0.21</v>
      </c>
      <c r="K21" s="47">
        <f t="shared" si="1"/>
        <v>13.080100000000002</v>
      </c>
      <c r="L21" s="46">
        <f t="shared" si="2"/>
        <v>86.48</v>
      </c>
      <c r="M21" s="46">
        <f t="shared" si="3"/>
        <v>104.64080000000001</v>
      </c>
      <c r="N21" s="15" t="s">
        <v>14</v>
      </c>
      <c r="O21" s="19">
        <v>100</v>
      </c>
      <c r="P21" s="101"/>
      <c r="Q21" s="48">
        <f t="shared" si="4"/>
        <v>0</v>
      </c>
      <c r="R21" s="48">
        <f t="shared" si="5"/>
        <v>0</v>
      </c>
      <c r="S21" s="48">
        <f t="shared" si="6"/>
        <v>0</v>
      </c>
      <c r="T21" s="102"/>
    </row>
    <row r="22" spans="1:20" ht="94.5" x14ac:dyDescent="0.2">
      <c r="A22" s="9" t="s">
        <v>9</v>
      </c>
      <c r="B22" s="9" t="s">
        <v>40</v>
      </c>
      <c r="C22" s="9" t="s">
        <v>1988</v>
      </c>
      <c r="D22" s="74" t="s">
        <v>62</v>
      </c>
      <c r="E22" s="78" t="s">
        <v>63</v>
      </c>
      <c r="F22" s="88" t="s">
        <v>64</v>
      </c>
      <c r="G22" s="79">
        <v>4</v>
      </c>
      <c r="H22" s="86">
        <f t="shared" si="0"/>
        <v>8</v>
      </c>
      <c r="I22" s="87">
        <v>11.66</v>
      </c>
      <c r="J22" s="13">
        <v>0.21</v>
      </c>
      <c r="K22" s="47">
        <f t="shared" si="1"/>
        <v>14.108599999999999</v>
      </c>
      <c r="L22" s="46">
        <f t="shared" si="2"/>
        <v>93.28</v>
      </c>
      <c r="M22" s="46">
        <f t="shared" si="3"/>
        <v>112.86879999999999</v>
      </c>
      <c r="N22" s="15" t="s">
        <v>14</v>
      </c>
      <c r="O22" s="19">
        <v>100</v>
      </c>
      <c r="P22" s="101"/>
      <c r="Q22" s="48">
        <f t="shared" si="4"/>
        <v>0</v>
      </c>
      <c r="R22" s="48">
        <f t="shared" si="5"/>
        <v>0</v>
      </c>
      <c r="S22" s="48">
        <f t="shared" si="6"/>
        <v>0</v>
      </c>
      <c r="T22" s="102"/>
    </row>
    <row r="23" spans="1:20" ht="94.5" x14ac:dyDescent="0.2">
      <c r="A23" s="9" t="s">
        <v>9</v>
      </c>
      <c r="B23" s="9" t="s">
        <v>40</v>
      </c>
      <c r="C23" s="9" t="s">
        <v>1989</v>
      </c>
      <c r="D23" s="74" t="s">
        <v>65</v>
      </c>
      <c r="E23" s="93" t="s">
        <v>66</v>
      </c>
      <c r="F23" s="74" t="s">
        <v>67</v>
      </c>
      <c r="G23" s="79">
        <v>2</v>
      </c>
      <c r="H23" s="86">
        <f t="shared" si="0"/>
        <v>4</v>
      </c>
      <c r="I23" s="87">
        <v>276.17</v>
      </c>
      <c r="J23" s="13">
        <v>0.21</v>
      </c>
      <c r="K23" s="47">
        <f t="shared" si="1"/>
        <v>334.16570000000002</v>
      </c>
      <c r="L23" s="46">
        <f t="shared" si="2"/>
        <v>1104.68</v>
      </c>
      <c r="M23" s="46">
        <f t="shared" si="3"/>
        <v>1336.6628000000001</v>
      </c>
      <c r="N23" s="15" t="s">
        <v>14</v>
      </c>
      <c r="O23" s="17">
        <v>25</v>
      </c>
      <c r="P23" s="101"/>
      <c r="Q23" s="48">
        <f t="shared" si="4"/>
        <v>0</v>
      </c>
      <c r="R23" s="48">
        <f t="shared" si="5"/>
        <v>0</v>
      </c>
      <c r="S23" s="48">
        <f t="shared" si="6"/>
        <v>0</v>
      </c>
      <c r="T23" s="102"/>
    </row>
    <row r="24" spans="1:20" ht="94.5" x14ac:dyDescent="0.2">
      <c r="A24" s="9" t="s">
        <v>9</v>
      </c>
      <c r="B24" s="9" t="s">
        <v>40</v>
      </c>
      <c r="C24" s="9" t="s">
        <v>1990</v>
      </c>
      <c r="D24" s="74" t="s">
        <v>68</v>
      </c>
      <c r="E24" s="93" t="s">
        <v>69</v>
      </c>
      <c r="F24" s="74" t="s">
        <v>70</v>
      </c>
      <c r="G24" s="79">
        <v>1</v>
      </c>
      <c r="H24" s="86">
        <f t="shared" si="0"/>
        <v>2</v>
      </c>
      <c r="I24" s="87">
        <v>358.28</v>
      </c>
      <c r="J24" s="13">
        <v>0.21</v>
      </c>
      <c r="K24" s="47">
        <f t="shared" si="1"/>
        <v>433.51879999999994</v>
      </c>
      <c r="L24" s="46">
        <f t="shared" si="2"/>
        <v>716.56</v>
      </c>
      <c r="M24" s="46">
        <f t="shared" si="3"/>
        <v>867.03759999999988</v>
      </c>
      <c r="N24" s="15" t="s">
        <v>14</v>
      </c>
      <c r="O24" s="17">
        <v>25</v>
      </c>
      <c r="P24" s="101"/>
      <c r="Q24" s="48">
        <f t="shared" si="4"/>
        <v>0</v>
      </c>
      <c r="R24" s="48">
        <f t="shared" si="5"/>
        <v>0</v>
      </c>
      <c r="S24" s="48">
        <f t="shared" si="6"/>
        <v>0</v>
      </c>
      <c r="T24" s="102"/>
    </row>
    <row r="25" spans="1:20" ht="94.5" x14ac:dyDescent="0.2">
      <c r="A25" s="9" t="s">
        <v>9</v>
      </c>
      <c r="B25" s="9" t="s">
        <v>40</v>
      </c>
      <c r="C25" s="9" t="s">
        <v>1990</v>
      </c>
      <c r="D25" s="74" t="s">
        <v>71</v>
      </c>
      <c r="E25" s="93" t="s">
        <v>72</v>
      </c>
      <c r="F25" s="74" t="s">
        <v>73</v>
      </c>
      <c r="G25" s="79">
        <v>2</v>
      </c>
      <c r="H25" s="86">
        <f t="shared" si="0"/>
        <v>4</v>
      </c>
      <c r="I25" s="87">
        <v>821.67</v>
      </c>
      <c r="J25" s="13">
        <v>0.21</v>
      </c>
      <c r="K25" s="47">
        <f t="shared" si="1"/>
        <v>994.22069999999997</v>
      </c>
      <c r="L25" s="46">
        <f t="shared" si="2"/>
        <v>3286.68</v>
      </c>
      <c r="M25" s="46">
        <f t="shared" si="3"/>
        <v>3976.8827999999999</v>
      </c>
      <c r="N25" s="15" t="s">
        <v>14</v>
      </c>
      <c r="O25" s="17">
        <v>25</v>
      </c>
      <c r="P25" s="101"/>
      <c r="Q25" s="48">
        <f t="shared" si="4"/>
        <v>0</v>
      </c>
      <c r="R25" s="48">
        <f t="shared" si="5"/>
        <v>0</v>
      </c>
      <c r="S25" s="48">
        <f t="shared" si="6"/>
        <v>0</v>
      </c>
      <c r="T25" s="102"/>
    </row>
    <row r="26" spans="1:20" ht="94.5" x14ac:dyDescent="0.2">
      <c r="A26" s="9" t="s">
        <v>9</v>
      </c>
      <c r="B26" s="9" t="s">
        <v>40</v>
      </c>
      <c r="C26" s="9" t="s">
        <v>1990</v>
      </c>
      <c r="D26" s="74" t="s">
        <v>74</v>
      </c>
      <c r="E26" s="93" t="s">
        <v>75</v>
      </c>
      <c r="F26" s="74" t="s">
        <v>76</v>
      </c>
      <c r="G26" s="79">
        <v>1</v>
      </c>
      <c r="H26" s="86">
        <f t="shared" si="0"/>
        <v>2</v>
      </c>
      <c r="I26" s="87">
        <v>829.79</v>
      </c>
      <c r="J26" s="13">
        <v>0.21</v>
      </c>
      <c r="K26" s="47">
        <f t="shared" si="1"/>
        <v>1004.0459</v>
      </c>
      <c r="L26" s="46">
        <f t="shared" si="2"/>
        <v>1659.58</v>
      </c>
      <c r="M26" s="46">
        <f t="shared" si="3"/>
        <v>2008.0917999999999</v>
      </c>
      <c r="N26" s="15" t="s">
        <v>14</v>
      </c>
      <c r="O26" s="17">
        <v>25</v>
      </c>
      <c r="P26" s="101"/>
      <c r="Q26" s="48">
        <f t="shared" si="4"/>
        <v>0</v>
      </c>
      <c r="R26" s="48">
        <f t="shared" si="5"/>
        <v>0</v>
      </c>
      <c r="S26" s="48">
        <f t="shared" si="6"/>
        <v>0</v>
      </c>
      <c r="T26" s="102"/>
    </row>
    <row r="27" spans="1:20" ht="94.5" x14ac:dyDescent="0.2">
      <c r="A27" s="9" t="s">
        <v>9</v>
      </c>
      <c r="B27" s="9" t="s">
        <v>40</v>
      </c>
      <c r="C27" s="9" t="s">
        <v>78</v>
      </c>
      <c r="D27" s="74" t="s">
        <v>77</v>
      </c>
      <c r="E27" s="78" t="s">
        <v>78</v>
      </c>
      <c r="F27" s="74"/>
      <c r="G27" s="79">
        <v>1</v>
      </c>
      <c r="H27" s="86">
        <f t="shared" si="0"/>
        <v>2</v>
      </c>
      <c r="I27" s="87">
        <v>276.17</v>
      </c>
      <c r="J27" s="18">
        <v>0.21</v>
      </c>
      <c r="K27" s="47">
        <f t="shared" si="1"/>
        <v>334.16570000000002</v>
      </c>
      <c r="L27" s="46">
        <f t="shared" si="2"/>
        <v>552.34</v>
      </c>
      <c r="M27" s="46">
        <f t="shared" si="3"/>
        <v>668.33140000000003</v>
      </c>
      <c r="N27" s="15" t="s">
        <v>14</v>
      </c>
      <c r="O27" s="11">
        <v>25</v>
      </c>
      <c r="P27" s="101"/>
      <c r="Q27" s="48">
        <f t="shared" si="4"/>
        <v>0</v>
      </c>
      <c r="R27" s="48">
        <f t="shared" si="5"/>
        <v>0</v>
      </c>
      <c r="S27" s="48">
        <f t="shared" si="6"/>
        <v>0</v>
      </c>
      <c r="T27" s="102"/>
    </row>
    <row r="28" spans="1:20" ht="94.5" x14ac:dyDescent="0.2">
      <c r="A28" s="9" t="s">
        <v>9</v>
      </c>
      <c r="B28" s="9" t="s">
        <v>40</v>
      </c>
      <c r="C28" s="9" t="s">
        <v>1991</v>
      </c>
      <c r="D28" s="74" t="s">
        <v>79</v>
      </c>
      <c r="E28" s="78" t="s">
        <v>80</v>
      </c>
      <c r="F28" s="88"/>
      <c r="G28" s="79">
        <v>1</v>
      </c>
      <c r="H28" s="86">
        <f t="shared" si="0"/>
        <v>2</v>
      </c>
      <c r="I28" s="87">
        <v>6.36</v>
      </c>
      <c r="J28" s="13">
        <v>0.21</v>
      </c>
      <c r="K28" s="47">
        <f t="shared" si="1"/>
        <v>7.6956000000000007</v>
      </c>
      <c r="L28" s="46">
        <f t="shared" si="2"/>
        <v>12.72</v>
      </c>
      <c r="M28" s="46">
        <f t="shared" si="3"/>
        <v>15.391200000000001</v>
      </c>
      <c r="N28" s="15" t="s">
        <v>14</v>
      </c>
      <c r="O28" s="19">
        <v>100</v>
      </c>
      <c r="P28" s="101"/>
      <c r="Q28" s="48">
        <f t="shared" si="4"/>
        <v>0</v>
      </c>
      <c r="R28" s="48">
        <f t="shared" si="5"/>
        <v>0</v>
      </c>
      <c r="S28" s="48">
        <f t="shared" si="6"/>
        <v>0</v>
      </c>
      <c r="T28" s="102"/>
    </row>
    <row r="29" spans="1:20" ht="94.5" x14ac:dyDescent="0.2">
      <c r="A29" s="9" t="s">
        <v>9</v>
      </c>
      <c r="B29" s="9" t="s">
        <v>40</v>
      </c>
      <c r="C29" s="9" t="s">
        <v>1992</v>
      </c>
      <c r="D29" s="74" t="s">
        <v>81</v>
      </c>
      <c r="E29" s="78" t="s">
        <v>82</v>
      </c>
      <c r="F29" s="88"/>
      <c r="G29" s="79">
        <v>1</v>
      </c>
      <c r="H29" s="86">
        <f t="shared" si="0"/>
        <v>2</v>
      </c>
      <c r="I29" s="87">
        <v>6.36</v>
      </c>
      <c r="J29" s="13">
        <v>0.21</v>
      </c>
      <c r="K29" s="47">
        <f t="shared" si="1"/>
        <v>7.6956000000000007</v>
      </c>
      <c r="L29" s="46">
        <f t="shared" si="2"/>
        <v>12.72</v>
      </c>
      <c r="M29" s="46">
        <f t="shared" si="3"/>
        <v>15.391200000000001</v>
      </c>
      <c r="N29" s="15" t="s">
        <v>14</v>
      </c>
      <c r="O29" s="19">
        <v>100</v>
      </c>
      <c r="P29" s="101"/>
      <c r="Q29" s="48">
        <f t="shared" si="4"/>
        <v>0</v>
      </c>
      <c r="R29" s="48">
        <f t="shared" si="5"/>
        <v>0</v>
      </c>
      <c r="S29" s="48">
        <f t="shared" si="6"/>
        <v>0</v>
      </c>
      <c r="T29" s="102"/>
    </row>
    <row r="30" spans="1:20" ht="94.5" x14ac:dyDescent="0.2">
      <c r="A30" s="9" t="s">
        <v>9</v>
      </c>
      <c r="B30" s="9" t="s">
        <v>40</v>
      </c>
      <c r="C30" s="9" t="s">
        <v>84</v>
      </c>
      <c r="D30" s="74" t="s">
        <v>83</v>
      </c>
      <c r="E30" s="78" t="s">
        <v>84</v>
      </c>
      <c r="F30" s="74" t="s">
        <v>85</v>
      </c>
      <c r="G30" s="79">
        <v>1</v>
      </c>
      <c r="H30" s="86">
        <f t="shared" si="0"/>
        <v>2</v>
      </c>
      <c r="I30" s="87">
        <v>65.09</v>
      </c>
      <c r="J30" s="13">
        <v>0.21</v>
      </c>
      <c r="K30" s="47">
        <f t="shared" si="1"/>
        <v>78.758900000000011</v>
      </c>
      <c r="L30" s="46">
        <f t="shared" si="2"/>
        <v>130.18</v>
      </c>
      <c r="M30" s="46">
        <f t="shared" si="3"/>
        <v>157.51780000000002</v>
      </c>
      <c r="N30" s="15" t="s">
        <v>14</v>
      </c>
      <c r="O30" s="11">
        <v>25</v>
      </c>
      <c r="P30" s="101"/>
      <c r="Q30" s="48">
        <f t="shared" si="4"/>
        <v>0</v>
      </c>
      <c r="R30" s="48">
        <f t="shared" si="5"/>
        <v>0</v>
      </c>
      <c r="S30" s="48">
        <f t="shared" si="6"/>
        <v>0</v>
      </c>
      <c r="T30" s="102"/>
    </row>
    <row r="31" spans="1:20" ht="94.5" x14ac:dyDescent="0.2">
      <c r="A31" s="9" t="s">
        <v>9</v>
      </c>
      <c r="B31" s="9" t="s">
        <v>40</v>
      </c>
      <c r="C31" s="9" t="s">
        <v>1993</v>
      </c>
      <c r="D31" s="74" t="s">
        <v>86</v>
      </c>
      <c r="E31" s="93" t="s">
        <v>87</v>
      </c>
      <c r="F31" s="74" t="s">
        <v>88</v>
      </c>
      <c r="G31" s="79">
        <v>2</v>
      </c>
      <c r="H31" s="86">
        <f t="shared" si="0"/>
        <v>4</v>
      </c>
      <c r="I31" s="87">
        <v>189.72</v>
      </c>
      <c r="J31" s="13">
        <v>0.21</v>
      </c>
      <c r="K31" s="47">
        <f t="shared" si="1"/>
        <v>229.56119999999999</v>
      </c>
      <c r="L31" s="46">
        <f t="shared" si="2"/>
        <v>758.88</v>
      </c>
      <c r="M31" s="46">
        <f t="shared" si="3"/>
        <v>918.24479999999994</v>
      </c>
      <c r="N31" s="15" t="s">
        <v>14</v>
      </c>
      <c r="O31" s="17">
        <v>25</v>
      </c>
      <c r="P31" s="101"/>
      <c r="Q31" s="48">
        <f t="shared" si="4"/>
        <v>0</v>
      </c>
      <c r="R31" s="48">
        <f t="shared" si="5"/>
        <v>0</v>
      </c>
      <c r="S31" s="48">
        <f t="shared" si="6"/>
        <v>0</v>
      </c>
      <c r="T31" s="102"/>
    </row>
    <row r="32" spans="1:20" ht="94.5" x14ac:dyDescent="0.2">
      <c r="A32" s="9" t="s">
        <v>9</v>
      </c>
      <c r="B32" s="9" t="s">
        <v>40</v>
      </c>
      <c r="C32" s="9" t="s">
        <v>1994</v>
      </c>
      <c r="D32" s="74" t="s">
        <v>89</v>
      </c>
      <c r="E32" s="93" t="s">
        <v>90</v>
      </c>
      <c r="F32" s="74" t="s">
        <v>91</v>
      </c>
      <c r="G32" s="79">
        <v>2</v>
      </c>
      <c r="H32" s="86">
        <f t="shared" si="0"/>
        <v>4</v>
      </c>
      <c r="I32" s="87">
        <v>15.53</v>
      </c>
      <c r="J32" s="18">
        <v>0.21</v>
      </c>
      <c r="K32" s="47">
        <f t="shared" si="1"/>
        <v>18.7913</v>
      </c>
      <c r="L32" s="46">
        <f t="shared" si="2"/>
        <v>62.12</v>
      </c>
      <c r="M32" s="46">
        <f t="shared" si="3"/>
        <v>75.165199999999999</v>
      </c>
      <c r="N32" s="15" t="s">
        <v>14</v>
      </c>
      <c r="O32" s="17">
        <v>100</v>
      </c>
      <c r="P32" s="101"/>
      <c r="Q32" s="48">
        <f t="shared" si="4"/>
        <v>0</v>
      </c>
      <c r="R32" s="48">
        <f t="shared" si="5"/>
        <v>0</v>
      </c>
      <c r="S32" s="48">
        <f t="shared" si="6"/>
        <v>0</v>
      </c>
      <c r="T32" s="102"/>
    </row>
    <row r="33" spans="1:20" ht="94.5" x14ac:dyDescent="0.2">
      <c r="A33" s="9" t="s">
        <v>9</v>
      </c>
      <c r="B33" s="9" t="s">
        <v>40</v>
      </c>
      <c r="C33" s="9" t="s">
        <v>1995</v>
      </c>
      <c r="D33" s="74" t="s">
        <v>92</v>
      </c>
      <c r="E33" s="93" t="s">
        <v>93</v>
      </c>
      <c r="F33" s="20" t="s">
        <v>94</v>
      </c>
      <c r="G33" s="79">
        <v>6</v>
      </c>
      <c r="H33" s="86">
        <f t="shared" si="0"/>
        <v>12</v>
      </c>
      <c r="I33" s="87">
        <v>276.17</v>
      </c>
      <c r="J33" s="13">
        <v>0.21</v>
      </c>
      <c r="K33" s="47">
        <f t="shared" si="1"/>
        <v>334.16570000000002</v>
      </c>
      <c r="L33" s="46">
        <f t="shared" si="2"/>
        <v>3314.04</v>
      </c>
      <c r="M33" s="46">
        <f t="shared" si="3"/>
        <v>4009.9884000000002</v>
      </c>
      <c r="N33" s="15" t="s">
        <v>14</v>
      </c>
      <c r="O33" s="17">
        <v>25</v>
      </c>
      <c r="P33" s="101"/>
      <c r="Q33" s="48">
        <f t="shared" si="4"/>
        <v>0</v>
      </c>
      <c r="R33" s="48">
        <f t="shared" si="5"/>
        <v>0</v>
      </c>
      <c r="S33" s="48">
        <f t="shared" si="6"/>
        <v>0</v>
      </c>
      <c r="T33" s="102"/>
    </row>
    <row r="34" spans="1:20" ht="94.5" x14ac:dyDescent="0.2">
      <c r="A34" s="9" t="s">
        <v>9</v>
      </c>
      <c r="B34" s="9" t="s">
        <v>40</v>
      </c>
      <c r="C34" s="9" t="s">
        <v>1996</v>
      </c>
      <c r="D34" s="74" t="s">
        <v>95</v>
      </c>
      <c r="E34" s="93" t="s">
        <v>96</v>
      </c>
      <c r="F34" s="74" t="s">
        <v>97</v>
      </c>
      <c r="G34" s="79">
        <v>66</v>
      </c>
      <c r="H34" s="86">
        <f t="shared" si="0"/>
        <v>132</v>
      </c>
      <c r="I34" s="87">
        <v>2.3199999999999998</v>
      </c>
      <c r="J34" s="13">
        <v>0.21</v>
      </c>
      <c r="K34" s="47">
        <f t="shared" si="1"/>
        <v>2.8071999999999999</v>
      </c>
      <c r="L34" s="46">
        <f t="shared" si="2"/>
        <v>306.23999999999995</v>
      </c>
      <c r="M34" s="46">
        <f t="shared" si="3"/>
        <v>370.55039999999997</v>
      </c>
      <c r="N34" s="15" t="s">
        <v>14</v>
      </c>
      <c r="O34" s="17">
        <v>100</v>
      </c>
      <c r="P34" s="101"/>
      <c r="Q34" s="48">
        <f t="shared" si="4"/>
        <v>0</v>
      </c>
      <c r="R34" s="48">
        <f t="shared" si="5"/>
        <v>0</v>
      </c>
      <c r="S34" s="48">
        <f t="shared" si="6"/>
        <v>0</v>
      </c>
      <c r="T34" s="102"/>
    </row>
    <row r="35" spans="1:20" ht="94.5" x14ac:dyDescent="0.2">
      <c r="A35" s="9" t="s">
        <v>9</v>
      </c>
      <c r="B35" s="9" t="s">
        <v>40</v>
      </c>
      <c r="C35" s="9" t="s">
        <v>1997</v>
      </c>
      <c r="D35" s="74" t="s">
        <v>98</v>
      </c>
      <c r="E35" s="93" t="s">
        <v>99</v>
      </c>
      <c r="F35" s="74" t="s">
        <v>100</v>
      </c>
      <c r="G35" s="79">
        <v>4</v>
      </c>
      <c r="H35" s="86">
        <f t="shared" si="0"/>
        <v>8</v>
      </c>
      <c r="I35" s="87">
        <v>4.93</v>
      </c>
      <c r="J35" s="13">
        <v>0.21</v>
      </c>
      <c r="K35" s="47">
        <f t="shared" si="1"/>
        <v>5.9652999999999992</v>
      </c>
      <c r="L35" s="46">
        <f t="shared" si="2"/>
        <v>39.44</v>
      </c>
      <c r="M35" s="46">
        <f t="shared" si="3"/>
        <v>47.722399999999993</v>
      </c>
      <c r="N35" s="15" t="s">
        <v>14</v>
      </c>
      <c r="O35" s="17">
        <v>100</v>
      </c>
      <c r="P35" s="101"/>
      <c r="Q35" s="48">
        <f t="shared" si="4"/>
        <v>0</v>
      </c>
      <c r="R35" s="48">
        <f t="shared" si="5"/>
        <v>0</v>
      </c>
      <c r="S35" s="48">
        <f t="shared" si="6"/>
        <v>0</v>
      </c>
      <c r="T35" s="102"/>
    </row>
    <row r="36" spans="1:20" ht="94.5" x14ac:dyDescent="0.2">
      <c r="A36" s="9" t="s">
        <v>9</v>
      </c>
      <c r="B36" s="9" t="s">
        <v>40</v>
      </c>
      <c r="C36" s="9" t="s">
        <v>1998</v>
      </c>
      <c r="D36" s="74" t="s">
        <v>101</v>
      </c>
      <c r="E36" s="93" t="s">
        <v>102</v>
      </c>
      <c r="F36" s="88"/>
      <c r="G36" s="79">
        <v>3</v>
      </c>
      <c r="H36" s="86">
        <f t="shared" si="0"/>
        <v>6</v>
      </c>
      <c r="I36" s="87">
        <v>4.4400000000000004</v>
      </c>
      <c r="J36" s="13">
        <v>0.21</v>
      </c>
      <c r="K36" s="47">
        <f t="shared" si="1"/>
        <v>5.3724000000000007</v>
      </c>
      <c r="L36" s="46">
        <f t="shared" si="2"/>
        <v>26.64</v>
      </c>
      <c r="M36" s="46">
        <f t="shared" si="3"/>
        <v>32.234400000000008</v>
      </c>
      <c r="N36" s="15" t="s">
        <v>14</v>
      </c>
      <c r="O36" s="17">
        <v>100</v>
      </c>
      <c r="P36" s="101"/>
      <c r="Q36" s="48">
        <f t="shared" si="4"/>
        <v>0</v>
      </c>
      <c r="R36" s="48">
        <f t="shared" si="5"/>
        <v>0</v>
      </c>
      <c r="S36" s="48">
        <f t="shared" si="6"/>
        <v>0</v>
      </c>
      <c r="T36" s="102"/>
    </row>
    <row r="37" spans="1:20" ht="94.5" x14ac:dyDescent="0.2">
      <c r="A37" s="9" t="s">
        <v>9</v>
      </c>
      <c r="B37" s="9" t="s">
        <v>40</v>
      </c>
      <c r="C37" s="9" t="s">
        <v>1999</v>
      </c>
      <c r="D37" s="74" t="s">
        <v>103</v>
      </c>
      <c r="E37" s="93" t="s">
        <v>104</v>
      </c>
      <c r="F37" s="74" t="s">
        <v>105</v>
      </c>
      <c r="G37" s="79">
        <v>29</v>
      </c>
      <c r="H37" s="86">
        <f t="shared" si="0"/>
        <v>58</v>
      </c>
      <c r="I37" s="87">
        <v>4.4400000000000004</v>
      </c>
      <c r="J37" s="13">
        <v>0.21</v>
      </c>
      <c r="K37" s="47">
        <f t="shared" si="1"/>
        <v>5.3724000000000007</v>
      </c>
      <c r="L37" s="46">
        <f t="shared" si="2"/>
        <v>257.52000000000004</v>
      </c>
      <c r="M37" s="46">
        <f t="shared" si="3"/>
        <v>311.59920000000005</v>
      </c>
      <c r="N37" s="15" t="s">
        <v>14</v>
      </c>
      <c r="O37" s="17">
        <v>100</v>
      </c>
      <c r="P37" s="101"/>
      <c r="Q37" s="48">
        <f t="shared" si="4"/>
        <v>0</v>
      </c>
      <c r="R37" s="48">
        <f t="shared" si="5"/>
        <v>0</v>
      </c>
      <c r="S37" s="48">
        <f t="shared" si="6"/>
        <v>0</v>
      </c>
      <c r="T37" s="102"/>
    </row>
    <row r="38" spans="1:20" ht="94.5" x14ac:dyDescent="0.2">
      <c r="A38" s="9" t="s">
        <v>9</v>
      </c>
      <c r="B38" s="9" t="s">
        <v>40</v>
      </c>
      <c r="C38" s="9" t="s">
        <v>2000</v>
      </c>
      <c r="D38" s="74" t="s">
        <v>106</v>
      </c>
      <c r="E38" s="93" t="s">
        <v>107</v>
      </c>
      <c r="F38" s="74" t="s">
        <v>108</v>
      </c>
      <c r="G38" s="79">
        <v>15</v>
      </c>
      <c r="H38" s="86">
        <f t="shared" si="0"/>
        <v>30</v>
      </c>
      <c r="I38" s="87">
        <v>2.99</v>
      </c>
      <c r="J38" s="13">
        <v>0.21</v>
      </c>
      <c r="K38" s="47">
        <f t="shared" si="1"/>
        <v>3.6179000000000001</v>
      </c>
      <c r="L38" s="46">
        <f t="shared" si="2"/>
        <v>89.7</v>
      </c>
      <c r="M38" s="46">
        <f t="shared" si="3"/>
        <v>108.53700000000001</v>
      </c>
      <c r="N38" s="15" t="s">
        <v>14</v>
      </c>
      <c r="O38" s="17">
        <v>100</v>
      </c>
      <c r="P38" s="101"/>
      <c r="Q38" s="48">
        <f t="shared" si="4"/>
        <v>0</v>
      </c>
      <c r="R38" s="48">
        <f t="shared" si="5"/>
        <v>0</v>
      </c>
      <c r="S38" s="48">
        <f t="shared" si="6"/>
        <v>0</v>
      </c>
      <c r="T38" s="102"/>
    </row>
    <row r="39" spans="1:20" ht="94.5" x14ac:dyDescent="0.2">
      <c r="A39" s="9" t="s">
        <v>9</v>
      </c>
      <c r="B39" s="9" t="s">
        <v>40</v>
      </c>
      <c r="C39" s="9" t="s">
        <v>2001</v>
      </c>
      <c r="D39" s="74" t="s">
        <v>109</v>
      </c>
      <c r="E39" s="93" t="s">
        <v>110</v>
      </c>
      <c r="F39" s="74" t="s">
        <v>111</v>
      </c>
      <c r="G39" s="79">
        <v>11</v>
      </c>
      <c r="H39" s="86">
        <f t="shared" si="0"/>
        <v>22</v>
      </c>
      <c r="I39" s="87">
        <v>2.65</v>
      </c>
      <c r="J39" s="18">
        <v>0.21</v>
      </c>
      <c r="K39" s="47">
        <f t="shared" si="1"/>
        <v>3.2065000000000001</v>
      </c>
      <c r="L39" s="46">
        <f t="shared" si="2"/>
        <v>58.3</v>
      </c>
      <c r="M39" s="46">
        <f t="shared" si="3"/>
        <v>70.543000000000006</v>
      </c>
      <c r="N39" s="15" t="s">
        <v>14</v>
      </c>
      <c r="O39" s="17">
        <v>100</v>
      </c>
      <c r="P39" s="101"/>
      <c r="Q39" s="48">
        <f t="shared" si="4"/>
        <v>0</v>
      </c>
      <c r="R39" s="48">
        <f t="shared" si="5"/>
        <v>0</v>
      </c>
      <c r="S39" s="48">
        <f t="shared" si="6"/>
        <v>0</v>
      </c>
      <c r="T39" s="102"/>
    </row>
    <row r="40" spans="1:20" ht="94.5" x14ac:dyDescent="0.2">
      <c r="A40" s="9" t="s">
        <v>9</v>
      </c>
      <c r="B40" s="9" t="s">
        <v>40</v>
      </c>
      <c r="C40" s="9" t="s">
        <v>2002</v>
      </c>
      <c r="D40" s="74" t="s">
        <v>112</v>
      </c>
      <c r="E40" s="93" t="s">
        <v>113</v>
      </c>
      <c r="F40" s="74" t="s">
        <v>114</v>
      </c>
      <c r="G40" s="79">
        <v>1</v>
      </c>
      <c r="H40" s="86">
        <f t="shared" si="0"/>
        <v>2</v>
      </c>
      <c r="I40" s="87">
        <v>4.57</v>
      </c>
      <c r="J40" s="18">
        <v>0.21</v>
      </c>
      <c r="K40" s="47">
        <f t="shared" si="1"/>
        <v>5.5297000000000001</v>
      </c>
      <c r="L40" s="46">
        <f t="shared" si="2"/>
        <v>9.14</v>
      </c>
      <c r="M40" s="46">
        <f t="shared" si="3"/>
        <v>11.0594</v>
      </c>
      <c r="N40" s="15" t="s">
        <v>14</v>
      </c>
      <c r="O40" s="17">
        <v>100</v>
      </c>
      <c r="P40" s="101"/>
      <c r="Q40" s="48">
        <f t="shared" si="4"/>
        <v>0</v>
      </c>
      <c r="R40" s="48">
        <f t="shared" si="5"/>
        <v>0</v>
      </c>
      <c r="S40" s="48">
        <f t="shared" si="6"/>
        <v>0</v>
      </c>
      <c r="T40" s="102"/>
    </row>
    <row r="41" spans="1:20" ht="94.5" x14ac:dyDescent="0.2">
      <c r="A41" s="9" t="s">
        <v>9</v>
      </c>
      <c r="B41" s="9" t="s">
        <v>40</v>
      </c>
      <c r="C41" s="9" t="s">
        <v>116</v>
      </c>
      <c r="D41" s="74" t="s">
        <v>115</v>
      </c>
      <c r="E41" s="78" t="s">
        <v>116</v>
      </c>
      <c r="F41" s="74"/>
      <c r="G41" s="79">
        <v>4</v>
      </c>
      <c r="H41" s="86">
        <f t="shared" si="0"/>
        <v>8</v>
      </c>
      <c r="I41" s="87">
        <v>14.62</v>
      </c>
      <c r="J41" s="13">
        <v>0.21</v>
      </c>
      <c r="K41" s="47">
        <f t="shared" si="1"/>
        <v>17.690199999999997</v>
      </c>
      <c r="L41" s="46">
        <f t="shared" si="2"/>
        <v>116.96</v>
      </c>
      <c r="M41" s="46">
        <f t="shared" si="3"/>
        <v>141.52159999999998</v>
      </c>
      <c r="N41" s="15" t="s">
        <v>14</v>
      </c>
      <c r="O41" s="11">
        <v>100</v>
      </c>
      <c r="P41" s="101"/>
      <c r="Q41" s="48">
        <f t="shared" si="4"/>
        <v>0</v>
      </c>
      <c r="R41" s="48">
        <f t="shared" si="5"/>
        <v>0</v>
      </c>
      <c r="S41" s="48">
        <f t="shared" si="6"/>
        <v>0</v>
      </c>
      <c r="T41" s="102"/>
    </row>
    <row r="42" spans="1:20" ht="94.5" x14ac:dyDescent="0.2">
      <c r="A42" s="9" t="s">
        <v>9</v>
      </c>
      <c r="B42" s="9" t="s">
        <v>40</v>
      </c>
      <c r="C42" s="9" t="s">
        <v>118</v>
      </c>
      <c r="D42" s="74" t="s">
        <v>117</v>
      </c>
      <c r="E42" s="78" t="s">
        <v>118</v>
      </c>
      <c r="F42" s="74"/>
      <c r="G42" s="79">
        <v>7</v>
      </c>
      <c r="H42" s="86">
        <f t="shared" si="0"/>
        <v>14</v>
      </c>
      <c r="I42" s="87">
        <v>11.55</v>
      </c>
      <c r="J42" s="13">
        <v>0.21</v>
      </c>
      <c r="K42" s="47">
        <f t="shared" si="1"/>
        <v>13.9755</v>
      </c>
      <c r="L42" s="46">
        <f t="shared" si="2"/>
        <v>161.70000000000002</v>
      </c>
      <c r="M42" s="46">
        <f t="shared" si="3"/>
        <v>195.65700000000001</v>
      </c>
      <c r="N42" s="15" t="s">
        <v>14</v>
      </c>
      <c r="O42" s="11">
        <v>100</v>
      </c>
      <c r="P42" s="101"/>
      <c r="Q42" s="48">
        <f t="shared" si="4"/>
        <v>0</v>
      </c>
      <c r="R42" s="48">
        <f t="shared" si="5"/>
        <v>0</v>
      </c>
      <c r="S42" s="48">
        <f t="shared" si="6"/>
        <v>0</v>
      </c>
      <c r="T42" s="102"/>
    </row>
    <row r="43" spans="1:20" ht="94.5" x14ac:dyDescent="0.2">
      <c r="A43" s="9" t="s">
        <v>9</v>
      </c>
      <c r="B43" s="9" t="s">
        <v>40</v>
      </c>
      <c r="C43" s="9" t="s">
        <v>2003</v>
      </c>
      <c r="D43" s="74" t="s">
        <v>330</v>
      </c>
      <c r="E43" s="78" t="s">
        <v>331</v>
      </c>
      <c r="F43" s="74" t="s">
        <v>332</v>
      </c>
      <c r="G43" s="79">
        <v>1</v>
      </c>
      <c r="H43" s="86">
        <f t="shared" si="0"/>
        <v>2</v>
      </c>
      <c r="I43" s="87">
        <v>39.44</v>
      </c>
      <c r="J43" s="13">
        <v>0.21</v>
      </c>
      <c r="K43" s="47">
        <f t="shared" si="1"/>
        <v>47.722399999999993</v>
      </c>
      <c r="L43" s="46">
        <f t="shared" si="2"/>
        <v>78.88</v>
      </c>
      <c r="M43" s="46">
        <f t="shared" si="3"/>
        <v>95.444799999999987</v>
      </c>
      <c r="N43" s="15" t="s">
        <v>14</v>
      </c>
      <c r="O43" s="11">
        <v>50</v>
      </c>
      <c r="P43" s="101"/>
      <c r="Q43" s="48">
        <f t="shared" si="4"/>
        <v>0</v>
      </c>
      <c r="R43" s="48">
        <f t="shared" si="5"/>
        <v>0</v>
      </c>
      <c r="S43" s="48">
        <f t="shared" si="6"/>
        <v>0</v>
      </c>
      <c r="T43" s="102"/>
    </row>
    <row r="44" spans="1:20" ht="94.5" x14ac:dyDescent="0.2">
      <c r="A44" s="9" t="s">
        <v>9</v>
      </c>
      <c r="B44" s="9" t="s">
        <v>40</v>
      </c>
      <c r="C44" s="9" t="s">
        <v>2004</v>
      </c>
      <c r="D44" s="74" t="s">
        <v>346</v>
      </c>
      <c r="E44" s="78" t="s">
        <v>347</v>
      </c>
      <c r="F44" s="74"/>
      <c r="G44" s="79">
        <v>29</v>
      </c>
      <c r="H44" s="86">
        <f t="shared" si="0"/>
        <v>58</v>
      </c>
      <c r="I44" s="87">
        <v>85</v>
      </c>
      <c r="J44" s="18">
        <v>0.21</v>
      </c>
      <c r="K44" s="47">
        <f t="shared" si="1"/>
        <v>102.85</v>
      </c>
      <c r="L44" s="46">
        <f t="shared" si="2"/>
        <v>4930</v>
      </c>
      <c r="M44" s="46">
        <f t="shared" si="3"/>
        <v>5965.2999999999993</v>
      </c>
      <c r="N44" s="15" t="s">
        <v>14</v>
      </c>
      <c r="O44" s="11">
        <v>50</v>
      </c>
      <c r="P44" s="101"/>
      <c r="Q44" s="48">
        <f t="shared" si="4"/>
        <v>0</v>
      </c>
      <c r="R44" s="48">
        <f t="shared" si="5"/>
        <v>0</v>
      </c>
      <c r="S44" s="48">
        <f t="shared" si="6"/>
        <v>0</v>
      </c>
      <c r="T44" s="102"/>
    </row>
    <row r="45" spans="1:20" ht="94.5" x14ac:dyDescent="0.2">
      <c r="A45" s="9" t="s">
        <v>9</v>
      </c>
      <c r="B45" s="9" t="s">
        <v>40</v>
      </c>
      <c r="C45" s="9" t="s">
        <v>2004</v>
      </c>
      <c r="D45" s="74" t="s">
        <v>348</v>
      </c>
      <c r="E45" s="78" t="s">
        <v>349</v>
      </c>
      <c r="F45" s="74"/>
      <c r="G45" s="79">
        <v>29</v>
      </c>
      <c r="H45" s="86">
        <f t="shared" si="0"/>
        <v>58</v>
      </c>
      <c r="I45" s="87">
        <v>85</v>
      </c>
      <c r="J45" s="13">
        <v>0.21</v>
      </c>
      <c r="K45" s="47">
        <f t="shared" si="1"/>
        <v>102.85</v>
      </c>
      <c r="L45" s="46">
        <f t="shared" si="2"/>
        <v>4930</v>
      </c>
      <c r="M45" s="46">
        <f t="shared" si="3"/>
        <v>5965.2999999999993</v>
      </c>
      <c r="N45" s="15" t="s">
        <v>14</v>
      </c>
      <c r="O45" s="11">
        <v>50</v>
      </c>
      <c r="P45" s="101"/>
      <c r="Q45" s="48">
        <f t="shared" si="4"/>
        <v>0</v>
      </c>
      <c r="R45" s="48">
        <f t="shared" si="5"/>
        <v>0</v>
      </c>
      <c r="S45" s="48">
        <f t="shared" si="6"/>
        <v>0</v>
      </c>
      <c r="T45" s="102"/>
    </row>
    <row r="46" spans="1:20" ht="94.5" x14ac:dyDescent="0.2">
      <c r="A46" s="9" t="s">
        <v>9</v>
      </c>
      <c r="B46" s="9" t="s">
        <v>40</v>
      </c>
      <c r="C46" s="9" t="s">
        <v>2004</v>
      </c>
      <c r="D46" s="74" t="s">
        <v>350</v>
      </c>
      <c r="E46" s="78" t="s">
        <v>351</v>
      </c>
      <c r="F46" s="74" t="s">
        <v>352</v>
      </c>
      <c r="G46" s="79">
        <v>14</v>
      </c>
      <c r="H46" s="86">
        <f t="shared" si="0"/>
        <v>28</v>
      </c>
      <c r="I46" s="87">
        <v>85</v>
      </c>
      <c r="J46" s="13">
        <v>0.21</v>
      </c>
      <c r="K46" s="47">
        <f t="shared" si="1"/>
        <v>102.85</v>
      </c>
      <c r="L46" s="46">
        <f t="shared" si="2"/>
        <v>2380</v>
      </c>
      <c r="M46" s="46">
        <f t="shared" si="3"/>
        <v>2879.7999999999997</v>
      </c>
      <c r="N46" s="15" t="s">
        <v>14</v>
      </c>
      <c r="O46" s="11">
        <v>50</v>
      </c>
      <c r="P46" s="101"/>
      <c r="Q46" s="48">
        <f t="shared" si="4"/>
        <v>0</v>
      </c>
      <c r="R46" s="48">
        <f t="shared" si="5"/>
        <v>0</v>
      </c>
      <c r="S46" s="48">
        <f t="shared" si="6"/>
        <v>0</v>
      </c>
      <c r="T46" s="102"/>
    </row>
    <row r="47" spans="1:20" ht="94.5" x14ac:dyDescent="0.2">
      <c r="A47" s="9" t="s">
        <v>9</v>
      </c>
      <c r="B47" s="9" t="s">
        <v>40</v>
      </c>
      <c r="C47" s="9" t="s">
        <v>2005</v>
      </c>
      <c r="D47" s="74" t="s">
        <v>365</v>
      </c>
      <c r="E47" s="93" t="s">
        <v>366</v>
      </c>
      <c r="F47" s="74" t="s">
        <v>367</v>
      </c>
      <c r="G47" s="79">
        <v>1</v>
      </c>
      <c r="H47" s="86">
        <f t="shared" si="0"/>
        <v>2</v>
      </c>
      <c r="I47" s="87">
        <v>108.77</v>
      </c>
      <c r="J47" s="18">
        <v>0.21</v>
      </c>
      <c r="K47" s="47">
        <f t="shared" si="1"/>
        <v>131.61169999999998</v>
      </c>
      <c r="L47" s="46">
        <f t="shared" si="2"/>
        <v>217.54</v>
      </c>
      <c r="M47" s="46">
        <f t="shared" si="3"/>
        <v>263.22339999999997</v>
      </c>
      <c r="N47" s="15" t="s">
        <v>14</v>
      </c>
      <c r="O47" s="17">
        <v>25</v>
      </c>
      <c r="P47" s="101"/>
      <c r="Q47" s="48">
        <f t="shared" si="4"/>
        <v>0</v>
      </c>
      <c r="R47" s="48">
        <f t="shared" si="5"/>
        <v>0</v>
      </c>
      <c r="S47" s="48">
        <f t="shared" si="6"/>
        <v>0</v>
      </c>
      <c r="T47" s="102"/>
    </row>
    <row r="48" spans="1:20" ht="110.25" x14ac:dyDescent="0.2">
      <c r="A48" s="9" t="s">
        <v>9</v>
      </c>
      <c r="B48" s="9" t="s">
        <v>40</v>
      </c>
      <c r="C48" s="9" t="s">
        <v>2006</v>
      </c>
      <c r="D48" s="74" t="s">
        <v>619</v>
      </c>
      <c r="E48" s="93" t="s">
        <v>620</v>
      </c>
      <c r="F48" s="74" t="s">
        <v>621</v>
      </c>
      <c r="G48" s="79">
        <v>2</v>
      </c>
      <c r="H48" s="86">
        <f t="shared" si="0"/>
        <v>4</v>
      </c>
      <c r="I48" s="87">
        <v>774.79</v>
      </c>
      <c r="J48" s="13">
        <v>0.21</v>
      </c>
      <c r="K48" s="47">
        <f t="shared" si="1"/>
        <v>937.49589999999989</v>
      </c>
      <c r="L48" s="46">
        <f t="shared" si="2"/>
        <v>3099.16</v>
      </c>
      <c r="M48" s="46">
        <f t="shared" si="3"/>
        <v>3749.9835999999996</v>
      </c>
      <c r="N48" s="15" t="s">
        <v>14</v>
      </c>
      <c r="O48" s="17">
        <v>10</v>
      </c>
      <c r="P48" s="101"/>
      <c r="Q48" s="48">
        <f t="shared" si="4"/>
        <v>0</v>
      </c>
      <c r="R48" s="48">
        <f t="shared" si="5"/>
        <v>0</v>
      </c>
      <c r="S48" s="48">
        <f t="shared" si="6"/>
        <v>0</v>
      </c>
      <c r="T48" s="102"/>
    </row>
    <row r="49" spans="1:20" ht="94.5" x14ac:dyDescent="0.2">
      <c r="A49" s="9" t="s">
        <v>9</v>
      </c>
      <c r="B49" s="9" t="s">
        <v>40</v>
      </c>
      <c r="C49" s="9" t="s">
        <v>2007</v>
      </c>
      <c r="D49" s="74" t="s">
        <v>1011</v>
      </c>
      <c r="E49" s="93" t="s">
        <v>1012</v>
      </c>
      <c r="F49" s="74" t="s">
        <v>1013</v>
      </c>
      <c r="G49" s="79">
        <v>438</v>
      </c>
      <c r="H49" s="86">
        <f t="shared" si="0"/>
        <v>876</v>
      </c>
      <c r="I49" s="87">
        <v>0.54</v>
      </c>
      <c r="J49" s="13">
        <v>0.21</v>
      </c>
      <c r="K49" s="47">
        <f t="shared" si="1"/>
        <v>0.65339999999999998</v>
      </c>
      <c r="L49" s="46">
        <f t="shared" si="2"/>
        <v>473.04</v>
      </c>
      <c r="M49" s="46">
        <f t="shared" si="3"/>
        <v>572.37839999999994</v>
      </c>
      <c r="N49" s="15" t="s">
        <v>23</v>
      </c>
      <c r="O49" s="17">
        <v>1</v>
      </c>
      <c r="P49" s="101"/>
      <c r="Q49" s="48">
        <f t="shared" si="4"/>
        <v>0</v>
      </c>
      <c r="R49" s="48">
        <f t="shared" si="5"/>
        <v>0</v>
      </c>
      <c r="S49" s="48">
        <f t="shared" si="6"/>
        <v>0</v>
      </c>
      <c r="T49" s="102"/>
    </row>
    <row r="50" spans="1:20" ht="94.5" x14ac:dyDescent="0.2">
      <c r="A50" s="9" t="s">
        <v>9</v>
      </c>
      <c r="B50" s="9" t="s">
        <v>40</v>
      </c>
      <c r="C50" s="9" t="s">
        <v>1182</v>
      </c>
      <c r="D50" s="74" t="s">
        <v>1181</v>
      </c>
      <c r="E50" s="78" t="s">
        <v>1182</v>
      </c>
      <c r="F50" s="74" t="s">
        <v>1183</v>
      </c>
      <c r="G50" s="79">
        <v>1</v>
      </c>
      <c r="H50" s="86">
        <f t="shared" si="0"/>
        <v>2</v>
      </c>
      <c r="I50" s="87">
        <v>65.09</v>
      </c>
      <c r="J50" s="13">
        <v>0.21</v>
      </c>
      <c r="K50" s="47">
        <f t="shared" si="1"/>
        <v>78.758900000000011</v>
      </c>
      <c r="L50" s="46">
        <f t="shared" si="2"/>
        <v>130.18</v>
      </c>
      <c r="M50" s="46">
        <f t="shared" si="3"/>
        <v>157.51780000000002</v>
      </c>
      <c r="N50" s="15" t="s">
        <v>14</v>
      </c>
      <c r="O50" s="11">
        <v>25</v>
      </c>
      <c r="P50" s="101"/>
      <c r="Q50" s="48">
        <f t="shared" si="4"/>
        <v>0</v>
      </c>
      <c r="R50" s="48">
        <f t="shared" si="5"/>
        <v>0</v>
      </c>
      <c r="S50" s="48">
        <f t="shared" si="6"/>
        <v>0</v>
      </c>
      <c r="T50" s="102"/>
    </row>
    <row r="51" spans="1:20" ht="94.5" x14ac:dyDescent="0.2">
      <c r="A51" s="9" t="s">
        <v>9</v>
      </c>
      <c r="B51" s="9" t="s">
        <v>40</v>
      </c>
      <c r="C51" s="9" t="s">
        <v>2008</v>
      </c>
      <c r="D51" s="74" t="s">
        <v>1563</v>
      </c>
      <c r="E51" s="92" t="s">
        <v>1564</v>
      </c>
      <c r="F51" s="88" t="s">
        <v>1565</v>
      </c>
      <c r="G51" s="79">
        <v>18</v>
      </c>
      <c r="H51" s="86">
        <f t="shared" si="0"/>
        <v>36</v>
      </c>
      <c r="I51" s="87">
        <v>12.39</v>
      </c>
      <c r="J51" s="13">
        <v>0.21</v>
      </c>
      <c r="K51" s="47">
        <f t="shared" si="1"/>
        <v>14.991900000000001</v>
      </c>
      <c r="L51" s="46">
        <f t="shared" si="2"/>
        <v>446.04</v>
      </c>
      <c r="M51" s="46">
        <f t="shared" si="3"/>
        <v>539.70839999999998</v>
      </c>
      <c r="N51" s="15" t="s">
        <v>14</v>
      </c>
      <c r="O51" s="23">
        <v>100</v>
      </c>
      <c r="P51" s="101"/>
      <c r="Q51" s="48">
        <f t="shared" si="4"/>
        <v>0</v>
      </c>
      <c r="R51" s="48">
        <f t="shared" si="5"/>
        <v>0</v>
      </c>
      <c r="S51" s="48">
        <f t="shared" si="6"/>
        <v>0</v>
      </c>
      <c r="T51" s="102"/>
    </row>
    <row r="52" spans="1:20" ht="94.5" x14ac:dyDescent="0.2">
      <c r="A52" s="29" t="s">
        <v>9</v>
      </c>
      <c r="B52" s="29" t="s">
        <v>40</v>
      </c>
      <c r="C52" s="9" t="s">
        <v>1725</v>
      </c>
      <c r="D52" s="74" t="s">
        <v>1724</v>
      </c>
      <c r="E52" s="75" t="s">
        <v>1725</v>
      </c>
      <c r="F52" s="75" t="s">
        <v>1726</v>
      </c>
      <c r="G52" s="79">
        <v>1</v>
      </c>
      <c r="H52" s="86">
        <f t="shared" si="0"/>
        <v>2</v>
      </c>
      <c r="I52" s="87">
        <v>2.04</v>
      </c>
      <c r="J52" s="13">
        <v>0.21</v>
      </c>
      <c r="K52" s="47">
        <f t="shared" si="1"/>
        <v>2.4683999999999999</v>
      </c>
      <c r="L52" s="46">
        <f t="shared" si="2"/>
        <v>4.08</v>
      </c>
      <c r="M52" s="46">
        <f t="shared" si="3"/>
        <v>4.9367999999999999</v>
      </c>
      <c r="N52" s="15" t="s">
        <v>14</v>
      </c>
      <c r="O52" s="28">
        <v>100</v>
      </c>
      <c r="P52" s="101"/>
      <c r="Q52" s="48">
        <f t="shared" si="4"/>
        <v>0</v>
      </c>
      <c r="R52" s="48">
        <f t="shared" si="5"/>
        <v>0</v>
      </c>
      <c r="S52" s="48">
        <f t="shared" si="6"/>
        <v>0</v>
      </c>
      <c r="T52" s="102"/>
    </row>
    <row r="53" spans="1:20" ht="94.5" x14ac:dyDescent="0.2">
      <c r="A53" s="29" t="s">
        <v>9</v>
      </c>
      <c r="B53" s="29" t="s">
        <v>40</v>
      </c>
      <c r="C53" s="9" t="s">
        <v>1728</v>
      </c>
      <c r="D53" s="74" t="s">
        <v>1727</v>
      </c>
      <c r="E53" s="75" t="s">
        <v>2387</v>
      </c>
      <c r="F53" s="75" t="s">
        <v>1729</v>
      </c>
      <c r="G53" s="79">
        <v>4</v>
      </c>
      <c r="H53" s="86">
        <f t="shared" si="0"/>
        <v>8</v>
      </c>
      <c r="I53" s="87">
        <v>77.290000000000006</v>
      </c>
      <c r="J53" s="13">
        <v>0.21</v>
      </c>
      <c r="K53" s="47">
        <f t="shared" si="1"/>
        <v>93.520900000000012</v>
      </c>
      <c r="L53" s="46">
        <f t="shared" si="2"/>
        <v>618.32000000000005</v>
      </c>
      <c r="M53" s="46">
        <f t="shared" si="3"/>
        <v>748.16720000000009</v>
      </c>
      <c r="N53" s="15" t="s">
        <v>14</v>
      </c>
      <c r="O53" s="28">
        <v>25</v>
      </c>
      <c r="P53" s="101"/>
      <c r="Q53" s="48">
        <f t="shared" si="4"/>
        <v>0</v>
      </c>
      <c r="R53" s="48">
        <f t="shared" si="5"/>
        <v>0</v>
      </c>
      <c r="S53" s="48">
        <f t="shared" si="6"/>
        <v>0</v>
      </c>
      <c r="T53" s="102"/>
    </row>
    <row r="54" spans="1:20" ht="94.5" x14ac:dyDescent="0.2">
      <c r="A54" s="29" t="s">
        <v>9</v>
      </c>
      <c r="B54" s="29" t="s">
        <v>40</v>
      </c>
      <c r="C54" s="9" t="s">
        <v>1731</v>
      </c>
      <c r="D54" s="74" t="s">
        <v>1730</v>
      </c>
      <c r="E54" s="75" t="s">
        <v>1731</v>
      </c>
      <c r="F54" s="75" t="s">
        <v>1732</v>
      </c>
      <c r="G54" s="79">
        <v>1</v>
      </c>
      <c r="H54" s="86">
        <f t="shared" si="0"/>
        <v>2</v>
      </c>
      <c r="I54" s="87">
        <v>341.7</v>
      </c>
      <c r="J54" s="13">
        <v>0.21</v>
      </c>
      <c r="K54" s="47">
        <f t="shared" si="1"/>
        <v>413.45699999999999</v>
      </c>
      <c r="L54" s="46">
        <f t="shared" si="2"/>
        <v>683.4</v>
      </c>
      <c r="M54" s="46">
        <f t="shared" si="3"/>
        <v>826.91399999999999</v>
      </c>
      <c r="N54" s="15" t="s">
        <v>14</v>
      </c>
      <c r="O54" s="28">
        <v>25</v>
      </c>
      <c r="P54" s="101"/>
      <c r="Q54" s="48">
        <f t="shared" si="4"/>
        <v>0</v>
      </c>
      <c r="R54" s="48">
        <f t="shared" si="5"/>
        <v>0</v>
      </c>
      <c r="S54" s="48">
        <f t="shared" si="6"/>
        <v>0</v>
      </c>
      <c r="T54" s="102"/>
    </row>
    <row r="55" spans="1:20" ht="94.5" x14ac:dyDescent="0.2">
      <c r="A55" s="29" t="s">
        <v>9</v>
      </c>
      <c r="B55" s="29" t="s">
        <v>40</v>
      </c>
      <c r="C55" s="9" t="s">
        <v>2009</v>
      </c>
      <c r="D55" s="74" t="s">
        <v>1911</v>
      </c>
      <c r="E55" s="90" t="s">
        <v>1912</v>
      </c>
      <c r="F55" s="90">
        <v>405076</v>
      </c>
      <c r="G55" s="79">
        <v>3</v>
      </c>
      <c r="H55" s="86">
        <f t="shared" si="0"/>
        <v>6</v>
      </c>
      <c r="I55" s="87">
        <v>198.6</v>
      </c>
      <c r="J55" s="13">
        <v>0.21</v>
      </c>
      <c r="K55" s="47">
        <f t="shared" si="1"/>
        <v>240.30599999999998</v>
      </c>
      <c r="L55" s="46">
        <f t="shared" si="2"/>
        <v>1191.5999999999999</v>
      </c>
      <c r="M55" s="46">
        <f t="shared" si="3"/>
        <v>1441.8359999999998</v>
      </c>
      <c r="N55" s="15" t="s">
        <v>14</v>
      </c>
      <c r="O55" s="28">
        <v>25</v>
      </c>
      <c r="P55" s="101"/>
      <c r="Q55" s="48">
        <f t="shared" si="4"/>
        <v>0</v>
      </c>
      <c r="R55" s="48">
        <f t="shared" si="5"/>
        <v>0</v>
      </c>
      <c r="S55" s="48">
        <f t="shared" si="6"/>
        <v>0</v>
      </c>
      <c r="T55" s="102"/>
    </row>
    <row r="56" spans="1:20" ht="110.25" x14ac:dyDescent="0.2">
      <c r="A56" s="9" t="s">
        <v>9</v>
      </c>
      <c r="B56" s="9" t="s">
        <v>40</v>
      </c>
      <c r="C56" s="9" t="s">
        <v>2010</v>
      </c>
      <c r="D56" s="74" t="s">
        <v>41</v>
      </c>
      <c r="E56" s="93" t="s">
        <v>42</v>
      </c>
      <c r="F56" s="88"/>
      <c r="G56" s="79">
        <v>1</v>
      </c>
      <c r="H56" s="86">
        <f t="shared" si="0"/>
        <v>2</v>
      </c>
      <c r="I56" s="87">
        <v>37.4</v>
      </c>
      <c r="J56" s="13">
        <v>0.21</v>
      </c>
      <c r="K56" s="47">
        <f t="shared" si="1"/>
        <v>45.253999999999998</v>
      </c>
      <c r="L56" s="46">
        <f t="shared" si="2"/>
        <v>74.8</v>
      </c>
      <c r="M56" s="46">
        <f t="shared" si="3"/>
        <v>90.507999999999996</v>
      </c>
      <c r="N56" s="15" t="s">
        <v>14</v>
      </c>
      <c r="O56" s="11">
        <v>50</v>
      </c>
      <c r="P56" s="101"/>
      <c r="Q56" s="48">
        <f t="shared" si="4"/>
        <v>0</v>
      </c>
      <c r="R56" s="48">
        <f t="shared" si="5"/>
        <v>0</v>
      </c>
      <c r="S56" s="48">
        <f t="shared" si="6"/>
        <v>0</v>
      </c>
      <c r="T56" s="102"/>
    </row>
    <row r="57" spans="1:20" ht="110.25" x14ac:dyDescent="0.2">
      <c r="A57" s="9" t="s">
        <v>9</v>
      </c>
      <c r="B57" s="9" t="s">
        <v>40</v>
      </c>
      <c r="C57" s="9" t="s">
        <v>2011</v>
      </c>
      <c r="D57" s="74" t="s">
        <v>43</v>
      </c>
      <c r="E57" s="93" t="s">
        <v>44</v>
      </c>
      <c r="F57" s="88"/>
      <c r="G57" s="79">
        <v>1</v>
      </c>
      <c r="H57" s="86">
        <f t="shared" si="0"/>
        <v>2</v>
      </c>
      <c r="I57" s="87">
        <v>37.4</v>
      </c>
      <c r="J57" s="18">
        <v>0.21</v>
      </c>
      <c r="K57" s="47">
        <f t="shared" si="1"/>
        <v>45.253999999999998</v>
      </c>
      <c r="L57" s="46">
        <f t="shared" si="2"/>
        <v>74.8</v>
      </c>
      <c r="M57" s="46">
        <f t="shared" si="3"/>
        <v>90.507999999999996</v>
      </c>
      <c r="N57" s="15" t="s">
        <v>14</v>
      </c>
      <c r="O57" s="11">
        <v>50</v>
      </c>
      <c r="P57" s="101"/>
      <c r="Q57" s="48">
        <f t="shared" si="4"/>
        <v>0</v>
      </c>
      <c r="R57" s="48">
        <f t="shared" si="5"/>
        <v>0</v>
      </c>
      <c r="S57" s="48">
        <f t="shared" si="6"/>
        <v>0</v>
      </c>
      <c r="T57" s="102"/>
    </row>
    <row r="58" spans="1:20" ht="110.25" x14ac:dyDescent="0.2">
      <c r="A58" s="9" t="s">
        <v>9</v>
      </c>
      <c r="B58" s="9" t="s">
        <v>40</v>
      </c>
      <c r="C58" s="9" t="s">
        <v>2012</v>
      </c>
      <c r="D58" s="74" t="s">
        <v>45</v>
      </c>
      <c r="E58" s="93" t="s">
        <v>46</v>
      </c>
      <c r="F58" s="88"/>
      <c r="G58" s="79">
        <v>1</v>
      </c>
      <c r="H58" s="86">
        <f t="shared" si="0"/>
        <v>2</v>
      </c>
      <c r="I58" s="87">
        <v>37.4</v>
      </c>
      <c r="J58" s="18">
        <v>0.21</v>
      </c>
      <c r="K58" s="47">
        <f t="shared" si="1"/>
        <v>45.253999999999998</v>
      </c>
      <c r="L58" s="46">
        <f t="shared" si="2"/>
        <v>74.8</v>
      </c>
      <c r="M58" s="46">
        <f t="shared" si="3"/>
        <v>90.507999999999996</v>
      </c>
      <c r="N58" s="15" t="s">
        <v>14</v>
      </c>
      <c r="O58" s="11">
        <v>50</v>
      </c>
      <c r="P58" s="101"/>
      <c r="Q58" s="48">
        <f t="shared" si="4"/>
        <v>0</v>
      </c>
      <c r="R58" s="48">
        <f t="shared" si="5"/>
        <v>0</v>
      </c>
      <c r="S58" s="48">
        <f t="shared" si="6"/>
        <v>0</v>
      </c>
      <c r="T58" s="102"/>
    </row>
    <row r="59" spans="1:20" ht="110.25" x14ac:dyDescent="0.2">
      <c r="A59" s="9" t="s">
        <v>9</v>
      </c>
      <c r="B59" s="9" t="s">
        <v>40</v>
      </c>
      <c r="C59" s="9" t="s">
        <v>2013</v>
      </c>
      <c r="D59" s="74" t="s">
        <v>47</v>
      </c>
      <c r="E59" s="93" t="s">
        <v>48</v>
      </c>
      <c r="F59" s="88"/>
      <c r="G59" s="79">
        <v>1</v>
      </c>
      <c r="H59" s="86">
        <f t="shared" si="0"/>
        <v>2</v>
      </c>
      <c r="I59" s="87">
        <v>40.799999999999997</v>
      </c>
      <c r="J59" s="18">
        <v>0.21</v>
      </c>
      <c r="K59" s="47">
        <f t="shared" si="1"/>
        <v>49.367999999999995</v>
      </c>
      <c r="L59" s="46">
        <f t="shared" si="2"/>
        <v>81.599999999999994</v>
      </c>
      <c r="M59" s="46">
        <f t="shared" si="3"/>
        <v>98.73599999999999</v>
      </c>
      <c r="N59" s="15" t="s">
        <v>14</v>
      </c>
      <c r="O59" s="17">
        <v>50</v>
      </c>
      <c r="P59" s="101"/>
      <c r="Q59" s="48">
        <f t="shared" si="4"/>
        <v>0</v>
      </c>
      <c r="R59" s="48">
        <f t="shared" si="5"/>
        <v>0</v>
      </c>
      <c r="S59" s="48">
        <f t="shared" si="6"/>
        <v>0</v>
      </c>
      <c r="T59" s="102"/>
    </row>
    <row r="60" spans="1:20" ht="94.5" x14ac:dyDescent="0.2">
      <c r="A60" s="9" t="s">
        <v>9</v>
      </c>
      <c r="B60" s="9" t="s">
        <v>40</v>
      </c>
      <c r="C60" s="9" t="s">
        <v>2014</v>
      </c>
      <c r="D60" s="74" t="s">
        <v>49</v>
      </c>
      <c r="E60" s="93" t="s">
        <v>50</v>
      </c>
      <c r="F60" s="88"/>
      <c r="G60" s="79">
        <v>1</v>
      </c>
      <c r="H60" s="86">
        <f t="shared" si="0"/>
        <v>2</v>
      </c>
      <c r="I60" s="87">
        <v>287.64</v>
      </c>
      <c r="J60" s="18">
        <v>0.21</v>
      </c>
      <c r="K60" s="47">
        <f t="shared" si="1"/>
        <v>348.0444</v>
      </c>
      <c r="L60" s="46">
        <f t="shared" si="2"/>
        <v>575.28</v>
      </c>
      <c r="M60" s="46">
        <f t="shared" si="3"/>
        <v>696.08879999999999</v>
      </c>
      <c r="N60" s="15" t="s">
        <v>14</v>
      </c>
      <c r="O60" s="17">
        <v>50</v>
      </c>
      <c r="P60" s="101"/>
      <c r="Q60" s="48">
        <f t="shared" si="4"/>
        <v>0</v>
      </c>
      <c r="R60" s="48">
        <f t="shared" si="5"/>
        <v>0</v>
      </c>
      <c r="S60" s="48">
        <f t="shared" si="6"/>
        <v>0</v>
      </c>
      <c r="T60" s="102"/>
    </row>
    <row r="61" spans="1:20" ht="94.5" x14ac:dyDescent="0.2">
      <c r="A61" s="9" t="s">
        <v>9</v>
      </c>
      <c r="B61" s="9" t="s">
        <v>40</v>
      </c>
      <c r="C61" s="9" t="s">
        <v>2015</v>
      </c>
      <c r="D61" s="74" t="s">
        <v>1150</v>
      </c>
      <c r="E61" s="78" t="s">
        <v>1151</v>
      </c>
      <c r="F61" s="74" t="s">
        <v>1152</v>
      </c>
      <c r="G61" s="79">
        <v>1</v>
      </c>
      <c r="H61" s="86">
        <f t="shared" si="0"/>
        <v>2</v>
      </c>
      <c r="I61" s="87">
        <v>24.48</v>
      </c>
      <c r="J61" s="18">
        <v>0.21</v>
      </c>
      <c r="K61" s="47">
        <f t="shared" si="1"/>
        <v>29.620799999999999</v>
      </c>
      <c r="L61" s="46">
        <f t="shared" si="2"/>
        <v>48.96</v>
      </c>
      <c r="M61" s="46">
        <f t="shared" si="3"/>
        <v>59.241599999999998</v>
      </c>
      <c r="N61" s="15" t="s">
        <v>14</v>
      </c>
      <c r="O61" s="17">
        <v>10</v>
      </c>
      <c r="P61" s="101"/>
      <c r="Q61" s="48">
        <f t="shared" si="4"/>
        <v>0</v>
      </c>
      <c r="R61" s="48">
        <f t="shared" si="5"/>
        <v>0</v>
      </c>
      <c r="S61" s="48">
        <f t="shared" si="6"/>
        <v>0</v>
      </c>
      <c r="T61" s="102"/>
    </row>
    <row r="62" spans="1:20" ht="94.5" x14ac:dyDescent="0.2">
      <c r="A62" s="9" t="s">
        <v>9</v>
      </c>
      <c r="B62" s="9" t="s">
        <v>40</v>
      </c>
      <c r="C62" s="9" t="s">
        <v>2016</v>
      </c>
      <c r="D62" s="74" t="s">
        <v>548</v>
      </c>
      <c r="E62" s="78" t="s">
        <v>549</v>
      </c>
      <c r="F62" s="74" t="s">
        <v>550</v>
      </c>
      <c r="G62" s="79">
        <v>1</v>
      </c>
      <c r="H62" s="86">
        <f t="shared" si="0"/>
        <v>2</v>
      </c>
      <c r="I62" s="87">
        <v>89.15</v>
      </c>
      <c r="J62" s="13">
        <v>0.21</v>
      </c>
      <c r="K62" s="47">
        <f t="shared" si="1"/>
        <v>107.8715</v>
      </c>
      <c r="L62" s="46">
        <f t="shared" si="2"/>
        <v>178.3</v>
      </c>
      <c r="M62" s="46">
        <f t="shared" si="3"/>
        <v>215.74299999999999</v>
      </c>
      <c r="N62" s="15" t="s">
        <v>14</v>
      </c>
      <c r="O62" s="11">
        <v>10</v>
      </c>
      <c r="P62" s="101"/>
      <c r="Q62" s="48">
        <f t="shared" si="4"/>
        <v>0</v>
      </c>
      <c r="R62" s="48">
        <f t="shared" si="5"/>
        <v>0</v>
      </c>
      <c r="S62" s="48">
        <f t="shared" si="6"/>
        <v>0</v>
      </c>
      <c r="T62" s="102"/>
    </row>
    <row r="63" spans="1:20" ht="94.5" x14ac:dyDescent="0.2">
      <c r="A63" s="9" t="s">
        <v>9</v>
      </c>
      <c r="B63" s="9" t="s">
        <v>40</v>
      </c>
      <c r="C63" s="9" t="s">
        <v>2017</v>
      </c>
      <c r="D63" s="74" t="s">
        <v>551</v>
      </c>
      <c r="E63" s="93" t="s">
        <v>552</v>
      </c>
      <c r="F63" s="74" t="s">
        <v>553</v>
      </c>
      <c r="G63" s="79">
        <v>1</v>
      </c>
      <c r="H63" s="86">
        <f t="shared" si="0"/>
        <v>2</v>
      </c>
      <c r="I63" s="87">
        <v>5.61</v>
      </c>
      <c r="J63" s="18">
        <v>0.21</v>
      </c>
      <c r="K63" s="47">
        <f t="shared" si="1"/>
        <v>6.7881</v>
      </c>
      <c r="L63" s="46">
        <f t="shared" si="2"/>
        <v>11.22</v>
      </c>
      <c r="M63" s="46">
        <f t="shared" si="3"/>
        <v>13.5762</v>
      </c>
      <c r="N63" s="15" t="s">
        <v>23</v>
      </c>
      <c r="O63" s="17">
        <v>1</v>
      </c>
      <c r="P63" s="101"/>
      <c r="Q63" s="48">
        <f t="shared" si="4"/>
        <v>0</v>
      </c>
      <c r="R63" s="48">
        <f t="shared" si="5"/>
        <v>0</v>
      </c>
      <c r="S63" s="48">
        <f t="shared" si="6"/>
        <v>0</v>
      </c>
      <c r="T63" s="102"/>
    </row>
    <row r="64" spans="1:20" ht="94.5" x14ac:dyDescent="0.2">
      <c r="A64" s="9" t="s">
        <v>9</v>
      </c>
      <c r="B64" s="9" t="s">
        <v>40</v>
      </c>
      <c r="C64" s="9" t="s">
        <v>2018</v>
      </c>
      <c r="D64" s="74" t="s">
        <v>1096</v>
      </c>
      <c r="E64" s="93" t="s">
        <v>1097</v>
      </c>
      <c r="F64" s="88"/>
      <c r="G64" s="79">
        <v>7</v>
      </c>
      <c r="H64" s="86">
        <f t="shared" si="0"/>
        <v>14</v>
      </c>
      <c r="I64" s="87">
        <v>215.18</v>
      </c>
      <c r="J64" s="13">
        <v>0.21</v>
      </c>
      <c r="K64" s="47">
        <f t="shared" si="1"/>
        <v>260.36779999999999</v>
      </c>
      <c r="L64" s="46">
        <f t="shared" si="2"/>
        <v>3012.52</v>
      </c>
      <c r="M64" s="46">
        <f t="shared" si="3"/>
        <v>3645.1491999999998</v>
      </c>
      <c r="N64" s="15" t="s">
        <v>14</v>
      </c>
      <c r="O64" s="17">
        <v>9</v>
      </c>
      <c r="P64" s="101"/>
      <c r="Q64" s="48">
        <f t="shared" si="4"/>
        <v>0</v>
      </c>
      <c r="R64" s="48">
        <f t="shared" si="5"/>
        <v>0</v>
      </c>
      <c r="S64" s="48">
        <f t="shared" si="6"/>
        <v>0</v>
      </c>
      <c r="T64" s="102"/>
    </row>
    <row r="65" spans="1:20" ht="94.5" x14ac:dyDescent="0.2">
      <c r="A65" s="9" t="s">
        <v>9</v>
      </c>
      <c r="B65" s="9" t="s">
        <v>40</v>
      </c>
      <c r="C65" s="9" t="s">
        <v>2019</v>
      </c>
      <c r="D65" s="74" t="s">
        <v>1098</v>
      </c>
      <c r="E65" s="93" t="s">
        <v>1099</v>
      </c>
      <c r="F65" s="88"/>
      <c r="G65" s="79">
        <v>8</v>
      </c>
      <c r="H65" s="86">
        <f t="shared" si="0"/>
        <v>16</v>
      </c>
      <c r="I65" s="87">
        <v>215.18</v>
      </c>
      <c r="J65" s="13">
        <v>0.21</v>
      </c>
      <c r="K65" s="47">
        <f t="shared" si="1"/>
        <v>260.36779999999999</v>
      </c>
      <c r="L65" s="46">
        <f t="shared" si="2"/>
        <v>3442.88</v>
      </c>
      <c r="M65" s="46">
        <f t="shared" si="3"/>
        <v>4165.8847999999998</v>
      </c>
      <c r="N65" s="15" t="s">
        <v>14</v>
      </c>
      <c r="O65" s="17">
        <v>9</v>
      </c>
      <c r="P65" s="101"/>
      <c r="Q65" s="48">
        <f t="shared" si="4"/>
        <v>0</v>
      </c>
      <c r="R65" s="48">
        <f t="shared" si="5"/>
        <v>0</v>
      </c>
      <c r="S65" s="48">
        <f t="shared" si="6"/>
        <v>0</v>
      </c>
      <c r="T65" s="102"/>
    </row>
    <row r="66" spans="1:20" ht="94.5" x14ac:dyDescent="0.2">
      <c r="A66" s="9" t="s">
        <v>9</v>
      </c>
      <c r="B66" s="9" t="s">
        <v>40</v>
      </c>
      <c r="C66" s="9" t="s">
        <v>1103</v>
      </c>
      <c r="D66" s="74" t="s">
        <v>1102</v>
      </c>
      <c r="E66" s="78" t="s">
        <v>1103</v>
      </c>
      <c r="F66" s="74" t="s">
        <v>1104</v>
      </c>
      <c r="G66" s="79">
        <v>2</v>
      </c>
      <c r="H66" s="86">
        <f t="shared" si="0"/>
        <v>4</v>
      </c>
      <c r="I66" s="87">
        <v>84.32</v>
      </c>
      <c r="J66" s="13">
        <v>0.21</v>
      </c>
      <c r="K66" s="47">
        <f t="shared" si="1"/>
        <v>102.02719999999999</v>
      </c>
      <c r="L66" s="46">
        <f t="shared" si="2"/>
        <v>337.28</v>
      </c>
      <c r="M66" s="46">
        <f t="shared" si="3"/>
        <v>408.10879999999997</v>
      </c>
      <c r="N66" s="15" t="s">
        <v>14</v>
      </c>
      <c r="O66" s="11">
        <v>10</v>
      </c>
      <c r="P66" s="101"/>
      <c r="Q66" s="48">
        <f t="shared" si="4"/>
        <v>0</v>
      </c>
      <c r="R66" s="48">
        <f t="shared" si="5"/>
        <v>0</v>
      </c>
      <c r="S66" s="48">
        <f t="shared" si="6"/>
        <v>0</v>
      </c>
      <c r="T66" s="102"/>
    </row>
    <row r="67" spans="1:20" ht="94.5" x14ac:dyDescent="0.2">
      <c r="A67" s="29" t="s">
        <v>9</v>
      </c>
      <c r="B67" s="29" t="s">
        <v>40</v>
      </c>
      <c r="C67" s="9" t="s">
        <v>1852</v>
      </c>
      <c r="D67" s="74" t="s">
        <v>1851</v>
      </c>
      <c r="E67" s="75" t="s">
        <v>1852</v>
      </c>
      <c r="F67" s="75" t="s">
        <v>1853</v>
      </c>
      <c r="G67" s="79">
        <v>1</v>
      </c>
      <c r="H67" s="86">
        <f t="shared" ref="H67:H129" si="7">G67*2</f>
        <v>2</v>
      </c>
      <c r="I67" s="87">
        <v>94.72</v>
      </c>
      <c r="J67" s="13">
        <v>0.21</v>
      </c>
      <c r="K67" s="47">
        <f t="shared" ref="K67:K129" si="8">I67+I67*J67</f>
        <v>114.6112</v>
      </c>
      <c r="L67" s="46">
        <f t="shared" ref="L67:L129" si="9">H67*I67</f>
        <v>189.44</v>
      </c>
      <c r="M67" s="46">
        <f t="shared" ref="M67:M129" si="10">H67*K67</f>
        <v>229.22239999999999</v>
      </c>
      <c r="N67" s="15" t="s">
        <v>14</v>
      </c>
      <c r="O67" s="28">
        <v>20</v>
      </c>
      <c r="P67" s="101"/>
      <c r="Q67" s="48">
        <f t="shared" ref="Q67:Q129" si="11">P67+P67*J67</f>
        <v>0</v>
      </c>
      <c r="R67" s="48">
        <f t="shared" ref="R67:R129" si="12">P67*H67</f>
        <v>0</v>
      </c>
      <c r="S67" s="48">
        <f t="shared" ref="S67:S129" si="13">R67+R67*J67</f>
        <v>0</v>
      </c>
      <c r="T67" s="102"/>
    </row>
    <row r="68" spans="1:20" ht="94.5" x14ac:dyDescent="0.2">
      <c r="A68" s="29" t="s">
        <v>9</v>
      </c>
      <c r="B68" s="29" t="s">
        <v>40</v>
      </c>
      <c r="C68" s="9" t="s">
        <v>1870</v>
      </c>
      <c r="D68" s="74" t="s">
        <v>1869</v>
      </c>
      <c r="E68" s="75" t="s">
        <v>1870</v>
      </c>
      <c r="F68" s="75" t="s">
        <v>1871</v>
      </c>
      <c r="G68" s="79">
        <v>1</v>
      </c>
      <c r="H68" s="86">
        <f t="shared" si="7"/>
        <v>2</v>
      </c>
      <c r="I68" s="87">
        <v>94.72</v>
      </c>
      <c r="J68" s="13">
        <v>0.21</v>
      </c>
      <c r="K68" s="47">
        <f t="shared" si="8"/>
        <v>114.6112</v>
      </c>
      <c r="L68" s="46">
        <f t="shared" si="9"/>
        <v>189.44</v>
      </c>
      <c r="M68" s="46">
        <f t="shared" si="10"/>
        <v>229.22239999999999</v>
      </c>
      <c r="N68" s="15" t="s">
        <v>14</v>
      </c>
      <c r="O68" s="28">
        <v>20</v>
      </c>
      <c r="P68" s="101"/>
      <c r="Q68" s="48">
        <f t="shared" si="11"/>
        <v>0</v>
      </c>
      <c r="R68" s="48">
        <f t="shared" si="12"/>
        <v>0</v>
      </c>
      <c r="S68" s="48">
        <f t="shared" si="13"/>
        <v>0</v>
      </c>
      <c r="T68" s="102"/>
    </row>
    <row r="69" spans="1:20" ht="94.5" x14ac:dyDescent="0.2">
      <c r="A69" s="9" t="s">
        <v>9</v>
      </c>
      <c r="B69" s="9" t="s">
        <v>40</v>
      </c>
      <c r="C69" s="9" t="s">
        <v>2020</v>
      </c>
      <c r="D69" s="74" t="s">
        <v>286</v>
      </c>
      <c r="E69" s="91" t="s">
        <v>287</v>
      </c>
      <c r="F69" s="92">
        <v>5185</v>
      </c>
      <c r="G69" s="79">
        <v>1</v>
      </c>
      <c r="H69" s="86">
        <f t="shared" si="7"/>
        <v>2</v>
      </c>
      <c r="I69" s="87">
        <v>13.87</v>
      </c>
      <c r="J69" s="13">
        <v>0.1</v>
      </c>
      <c r="K69" s="47">
        <f t="shared" si="8"/>
        <v>15.257</v>
      </c>
      <c r="L69" s="46">
        <f t="shared" si="9"/>
        <v>27.74</v>
      </c>
      <c r="M69" s="46">
        <f t="shared" si="10"/>
        <v>30.513999999999999</v>
      </c>
      <c r="N69" s="15" t="s">
        <v>14</v>
      </c>
      <c r="O69" s="22">
        <v>30</v>
      </c>
      <c r="P69" s="101"/>
      <c r="Q69" s="48">
        <f t="shared" si="11"/>
        <v>0</v>
      </c>
      <c r="R69" s="48">
        <f t="shared" si="12"/>
        <v>0</v>
      </c>
      <c r="S69" s="48">
        <f t="shared" si="13"/>
        <v>0</v>
      </c>
      <c r="T69" s="102"/>
    </row>
    <row r="70" spans="1:20" ht="47.25" x14ac:dyDescent="0.2">
      <c r="A70" s="9" t="s">
        <v>9</v>
      </c>
      <c r="B70" s="9" t="s">
        <v>135</v>
      </c>
      <c r="C70" s="9" t="s">
        <v>2021</v>
      </c>
      <c r="D70" s="74" t="s">
        <v>136</v>
      </c>
      <c r="E70" s="78" t="s">
        <v>137</v>
      </c>
      <c r="F70" s="74" t="s">
        <v>138</v>
      </c>
      <c r="G70" s="79">
        <v>3</v>
      </c>
      <c r="H70" s="86">
        <f t="shared" si="7"/>
        <v>6</v>
      </c>
      <c r="I70" s="87">
        <v>0.73</v>
      </c>
      <c r="J70" s="13">
        <v>0.1</v>
      </c>
      <c r="K70" s="47">
        <f t="shared" si="8"/>
        <v>0.80299999999999994</v>
      </c>
      <c r="L70" s="46">
        <f t="shared" si="9"/>
        <v>4.38</v>
      </c>
      <c r="M70" s="46">
        <f t="shared" si="10"/>
        <v>4.8179999999999996</v>
      </c>
      <c r="N70" s="15" t="s">
        <v>23</v>
      </c>
      <c r="O70" s="11">
        <v>1</v>
      </c>
      <c r="P70" s="101"/>
      <c r="Q70" s="48">
        <f t="shared" si="11"/>
        <v>0</v>
      </c>
      <c r="R70" s="48">
        <f t="shared" si="12"/>
        <v>0</v>
      </c>
      <c r="S70" s="48">
        <f t="shared" si="13"/>
        <v>0</v>
      </c>
      <c r="T70" s="102"/>
    </row>
    <row r="71" spans="1:20" ht="47.25" x14ac:dyDescent="0.2">
      <c r="A71" s="9" t="s">
        <v>9</v>
      </c>
      <c r="B71" s="9" t="s">
        <v>135</v>
      </c>
      <c r="C71" s="9" t="s">
        <v>2022</v>
      </c>
      <c r="D71" s="74" t="s">
        <v>139</v>
      </c>
      <c r="E71" s="78" t="s">
        <v>140</v>
      </c>
      <c r="F71" s="74" t="s">
        <v>141</v>
      </c>
      <c r="G71" s="79">
        <v>19</v>
      </c>
      <c r="H71" s="86">
        <f t="shared" si="7"/>
        <v>38</v>
      </c>
      <c r="I71" s="87">
        <v>0.41</v>
      </c>
      <c r="J71" s="13">
        <v>0.1</v>
      </c>
      <c r="K71" s="47">
        <f t="shared" si="8"/>
        <v>0.45099999999999996</v>
      </c>
      <c r="L71" s="46">
        <f t="shared" si="9"/>
        <v>15.579999999999998</v>
      </c>
      <c r="M71" s="46">
        <f t="shared" si="10"/>
        <v>17.137999999999998</v>
      </c>
      <c r="N71" s="15" t="s">
        <v>23</v>
      </c>
      <c r="O71" s="11">
        <v>1</v>
      </c>
      <c r="P71" s="101"/>
      <c r="Q71" s="48">
        <f t="shared" si="11"/>
        <v>0</v>
      </c>
      <c r="R71" s="48">
        <f t="shared" si="12"/>
        <v>0</v>
      </c>
      <c r="S71" s="48">
        <f t="shared" si="13"/>
        <v>0</v>
      </c>
      <c r="T71" s="102"/>
    </row>
    <row r="72" spans="1:20" ht="47.25" x14ac:dyDescent="0.2">
      <c r="A72" s="9" t="s">
        <v>9</v>
      </c>
      <c r="B72" s="9" t="s">
        <v>135</v>
      </c>
      <c r="C72" s="9" t="s">
        <v>2023</v>
      </c>
      <c r="D72" s="74" t="s">
        <v>142</v>
      </c>
      <c r="E72" s="78" t="s">
        <v>143</v>
      </c>
      <c r="F72" s="74" t="s">
        <v>144</v>
      </c>
      <c r="G72" s="79">
        <v>1</v>
      </c>
      <c r="H72" s="86">
        <f t="shared" si="7"/>
        <v>2</v>
      </c>
      <c r="I72" s="87">
        <v>0.66</v>
      </c>
      <c r="J72" s="18">
        <v>0.1</v>
      </c>
      <c r="K72" s="47">
        <f t="shared" si="8"/>
        <v>0.72599999999999998</v>
      </c>
      <c r="L72" s="46">
        <f t="shared" si="9"/>
        <v>1.32</v>
      </c>
      <c r="M72" s="46">
        <f t="shared" si="10"/>
        <v>1.452</v>
      </c>
      <c r="N72" s="15" t="s">
        <v>23</v>
      </c>
      <c r="O72" s="11">
        <v>1</v>
      </c>
      <c r="P72" s="101"/>
      <c r="Q72" s="48">
        <f t="shared" si="11"/>
        <v>0</v>
      </c>
      <c r="R72" s="48">
        <f t="shared" si="12"/>
        <v>0</v>
      </c>
      <c r="S72" s="48">
        <f t="shared" si="13"/>
        <v>0</v>
      </c>
      <c r="T72" s="102"/>
    </row>
    <row r="73" spans="1:20" ht="78.75" x14ac:dyDescent="0.2">
      <c r="A73" s="9" t="s">
        <v>9</v>
      </c>
      <c r="B73" s="9" t="s">
        <v>135</v>
      </c>
      <c r="C73" s="9" t="s">
        <v>2024</v>
      </c>
      <c r="D73" s="74" t="s">
        <v>161</v>
      </c>
      <c r="E73" s="78" t="s">
        <v>162</v>
      </c>
      <c r="F73" s="88"/>
      <c r="G73" s="79">
        <v>1</v>
      </c>
      <c r="H73" s="86">
        <f t="shared" si="7"/>
        <v>2</v>
      </c>
      <c r="I73" s="87">
        <v>21.7</v>
      </c>
      <c r="J73" s="18">
        <v>0.1</v>
      </c>
      <c r="K73" s="47">
        <f t="shared" si="8"/>
        <v>23.869999999999997</v>
      </c>
      <c r="L73" s="46">
        <f t="shared" si="9"/>
        <v>43.4</v>
      </c>
      <c r="M73" s="46">
        <f t="shared" si="10"/>
        <v>47.739999999999995</v>
      </c>
      <c r="N73" s="15" t="s">
        <v>14</v>
      </c>
      <c r="O73" s="11">
        <v>50</v>
      </c>
      <c r="P73" s="101"/>
      <c r="Q73" s="48">
        <f t="shared" si="11"/>
        <v>0</v>
      </c>
      <c r="R73" s="48">
        <f t="shared" si="12"/>
        <v>0</v>
      </c>
      <c r="S73" s="48">
        <f t="shared" si="13"/>
        <v>0</v>
      </c>
      <c r="T73" s="102"/>
    </row>
    <row r="74" spans="1:20" ht="63" x14ac:dyDescent="0.2">
      <c r="A74" s="9" t="s">
        <v>9</v>
      </c>
      <c r="B74" s="9" t="s">
        <v>135</v>
      </c>
      <c r="C74" s="9" t="s">
        <v>2025</v>
      </c>
      <c r="D74" s="74" t="s">
        <v>163</v>
      </c>
      <c r="E74" s="78" t="s">
        <v>164</v>
      </c>
      <c r="F74" s="74" t="s">
        <v>165</v>
      </c>
      <c r="G74" s="79">
        <v>191</v>
      </c>
      <c r="H74" s="86">
        <f t="shared" si="7"/>
        <v>382</v>
      </c>
      <c r="I74" s="87">
        <v>2.21</v>
      </c>
      <c r="J74" s="18">
        <v>0.1</v>
      </c>
      <c r="K74" s="47">
        <f t="shared" si="8"/>
        <v>2.431</v>
      </c>
      <c r="L74" s="46">
        <f t="shared" si="9"/>
        <v>844.22</v>
      </c>
      <c r="M74" s="46">
        <f t="shared" si="10"/>
        <v>928.64200000000005</v>
      </c>
      <c r="N74" s="15" t="s">
        <v>14</v>
      </c>
      <c r="O74" s="11">
        <v>25</v>
      </c>
      <c r="P74" s="101"/>
      <c r="Q74" s="48">
        <f t="shared" si="11"/>
        <v>0</v>
      </c>
      <c r="R74" s="48">
        <f t="shared" si="12"/>
        <v>0</v>
      </c>
      <c r="S74" s="48">
        <f t="shared" si="13"/>
        <v>0</v>
      </c>
      <c r="T74" s="102"/>
    </row>
    <row r="75" spans="1:20" ht="47.25" x14ac:dyDescent="0.2">
      <c r="A75" s="9" t="s">
        <v>9</v>
      </c>
      <c r="B75" s="9" t="s">
        <v>135</v>
      </c>
      <c r="C75" s="9" t="s">
        <v>2025</v>
      </c>
      <c r="D75" s="74" t="s">
        <v>166</v>
      </c>
      <c r="E75" s="78" t="s">
        <v>167</v>
      </c>
      <c r="F75" s="74" t="s">
        <v>168</v>
      </c>
      <c r="G75" s="79">
        <v>98</v>
      </c>
      <c r="H75" s="86">
        <f t="shared" si="7"/>
        <v>196</v>
      </c>
      <c r="I75" s="87">
        <v>2.9</v>
      </c>
      <c r="J75" s="18">
        <v>0.1</v>
      </c>
      <c r="K75" s="47">
        <f t="shared" si="8"/>
        <v>3.19</v>
      </c>
      <c r="L75" s="46">
        <f t="shared" si="9"/>
        <v>568.4</v>
      </c>
      <c r="M75" s="46">
        <f t="shared" si="10"/>
        <v>625.24</v>
      </c>
      <c r="N75" s="15" t="s">
        <v>14</v>
      </c>
      <c r="O75" s="11">
        <v>25</v>
      </c>
      <c r="P75" s="101"/>
      <c r="Q75" s="48">
        <f t="shared" si="11"/>
        <v>0</v>
      </c>
      <c r="R75" s="48">
        <f t="shared" si="12"/>
        <v>0</v>
      </c>
      <c r="S75" s="48">
        <f t="shared" si="13"/>
        <v>0</v>
      </c>
      <c r="T75" s="102"/>
    </row>
    <row r="76" spans="1:20" ht="47.25" x14ac:dyDescent="0.2">
      <c r="A76" s="9" t="s">
        <v>9</v>
      </c>
      <c r="B76" s="9" t="s">
        <v>135</v>
      </c>
      <c r="C76" s="9" t="s">
        <v>2025</v>
      </c>
      <c r="D76" s="74" t="s">
        <v>169</v>
      </c>
      <c r="E76" s="78" t="s">
        <v>170</v>
      </c>
      <c r="F76" s="74" t="s">
        <v>171</v>
      </c>
      <c r="G76" s="79">
        <v>45</v>
      </c>
      <c r="H76" s="86">
        <f t="shared" si="7"/>
        <v>90</v>
      </c>
      <c r="I76" s="87">
        <v>3.51</v>
      </c>
      <c r="J76" s="18">
        <v>0.1</v>
      </c>
      <c r="K76" s="47">
        <f t="shared" si="8"/>
        <v>3.8609999999999998</v>
      </c>
      <c r="L76" s="46">
        <f t="shared" si="9"/>
        <v>315.89999999999998</v>
      </c>
      <c r="M76" s="46">
        <f t="shared" si="10"/>
        <v>347.48999999999995</v>
      </c>
      <c r="N76" s="15" t="s">
        <v>14</v>
      </c>
      <c r="O76" s="11">
        <v>25</v>
      </c>
      <c r="P76" s="101"/>
      <c r="Q76" s="48">
        <f t="shared" si="11"/>
        <v>0</v>
      </c>
      <c r="R76" s="48">
        <f t="shared" si="12"/>
        <v>0</v>
      </c>
      <c r="S76" s="48">
        <f t="shared" si="13"/>
        <v>0</v>
      </c>
      <c r="T76" s="102"/>
    </row>
    <row r="77" spans="1:20" ht="63" x14ac:dyDescent="0.2">
      <c r="A77" s="9" t="s">
        <v>9</v>
      </c>
      <c r="B77" s="9" t="s">
        <v>135</v>
      </c>
      <c r="C77" s="9" t="s">
        <v>2025</v>
      </c>
      <c r="D77" s="74" t="s">
        <v>172</v>
      </c>
      <c r="E77" s="78" t="s">
        <v>173</v>
      </c>
      <c r="F77" s="74" t="s">
        <v>174</v>
      </c>
      <c r="G77" s="79">
        <v>225</v>
      </c>
      <c r="H77" s="86">
        <f t="shared" si="7"/>
        <v>450</v>
      </c>
      <c r="I77" s="87">
        <v>2.2999999999999998</v>
      </c>
      <c r="J77" s="18">
        <v>0.1</v>
      </c>
      <c r="K77" s="47">
        <f t="shared" si="8"/>
        <v>2.5299999999999998</v>
      </c>
      <c r="L77" s="46">
        <f t="shared" si="9"/>
        <v>1035</v>
      </c>
      <c r="M77" s="46">
        <f t="shared" si="10"/>
        <v>1138.5</v>
      </c>
      <c r="N77" s="15" t="s">
        <v>14</v>
      </c>
      <c r="O77" s="11">
        <v>50</v>
      </c>
      <c r="P77" s="101"/>
      <c r="Q77" s="48">
        <f t="shared" si="11"/>
        <v>0</v>
      </c>
      <c r="R77" s="48">
        <f t="shared" si="12"/>
        <v>0</v>
      </c>
      <c r="S77" s="48">
        <f t="shared" si="13"/>
        <v>0</v>
      </c>
      <c r="T77" s="102"/>
    </row>
    <row r="78" spans="1:20" ht="78.75" x14ac:dyDescent="0.2">
      <c r="A78" s="9" t="s">
        <v>9</v>
      </c>
      <c r="B78" s="9" t="s">
        <v>135</v>
      </c>
      <c r="C78" s="9" t="s">
        <v>2026</v>
      </c>
      <c r="D78" s="74" t="s">
        <v>175</v>
      </c>
      <c r="E78" s="78" t="s">
        <v>176</v>
      </c>
      <c r="F78" s="74" t="s">
        <v>177</v>
      </c>
      <c r="G78" s="79">
        <v>2</v>
      </c>
      <c r="H78" s="86">
        <f t="shared" si="7"/>
        <v>4</v>
      </c>
      <c r="I78" s="87">
        <v>773.64</v>
      </c>
      <c r="J78" s="18">
        <v>0.21</v>
      </c>
      <c r="K78" s="47">
        <f t="shared" si="8"/>
        <v>936.10439999999994</v>
      </c>
      <c r="L78" s="46">
        <f t="shared" si="9"/>
        <v>3094.56</v>
      </c>
      <c r="M78" s="46">
        <f t="shared" si="10"/>
        <v>3744.4175999999998</v>
      </c>
      <c r="N78" s="15" t="s">
        <v>14</v>
      </c>
      <c r="O78" s="11">
        <v>5</v>
      </c>
      <c r="P78" s="101"/>
      <c r="Q78" s="48">
        <f t="shared" si="11"/>
        <v>0</v>
      </c>
      <c r="R78" s="48">
        <f t="shared" si="12"/>
        <v>0</v>
      </c>
      <c r="S78" s="48">
        <f t="shared" si="13"/>
        <v>0</v>
      </c>
      <c r="T78" s="102"/>
    </row>
    <row r="79" spans="1:20" ht="63" x14ac:dyDescent="0.2">
      <c r="A79" s="9" t="s">
        <v>9</v>
      </c>
      <c r="B79" s="9" t="s">
        <v>135</v>
      </c>
      <c r="C79" s="9" t="s">
        <v>2027</v>
      </c>
      <c r="D79" s="74" t="s">
        <v>178</v>
      </c>
      <c r="E79" s="78" t="s">
        <v>179</v>
      </c>
      <c r="F79" s="88"/>
      <c r="G79" s="79">
        <v>5</v>
      </c>
      <c r="H79" s="86">
        <f t="shared" si="7"/>
        <v>10</v>
      </c>
      <c r="I79" s="87">
        <v>20.2</v>
      </c>
      <c r="J79" s="13">
        <v>0.1</v>
      </c>
      <c r="K79" s="47">
        <f t="shared" si="8"/>
        <v>22.22</v>
      </c>
      <c r="L79" s="46">
        <f t="shared" si="9"/>
        <v>202</v>
      </c>
      <c r="M79" s="46">
        <f t="shared" si="10"/>
        <v>222.2</v>
      </c>
      <c r="N79" s="15" t="s">
        <v>14</v>
      </c>
      <c r="O79" s="11">
        <v>5</v>
      </c>
      <c r="P79" s="101"/>
      <c r="Q79" s="48">
        <f t="shared" si="11"/>
        <v>0</v>
      </c>
      <c r="R79" s="48">
        <f t="shared" si="12"/>
        <v>0</v>
      </c>
      <c r="S79" s="48">
        <f t="shared" si="13"/>
        <v>0</v>
      </c>
      <c r="T79" s="102"/>
    </row>
    <row r="80" spans="1:20" ht="47.25" x14ac:dyDescent="0.2">
      <c r="A80" s="9" t="s">
        <v>9</v>
      </c>
      <c r="B80" s="9" t="s">
        <v>135</v>
      </c>
      <c r="C80" s="9" t="s">
        <v>2028</v>
      </c>
      <c r="D80" s="74" t="s">
        <v>180</v>
      </c>
      <c r="E80" s="78" t="s">
        <v>181</v>
      </c>
      <c r="F80" s="88"/>
      <c r="G80" s="79">
        <v>90</v>
      </c>
      <c r="H80" s="86">
        <f t="shared" si="7"/>
        <v>180</v>
      </c>
      <c r="I80" s="87">
        <v>5.0599999999999996</v>
      </c>
      <c r="J80" s="13">
        <v>0.1</v>
      </c>
      <c r="K80" s="47">
        <f t="shared" si="8"/>
        <v>5.5659999999999998</v>
      </c>
      <c r="L80" s="46">
        <f t="shared" si="9"/>
        <v>910.8</v>
      </c>
      <c r="M80" s="46">
        <f t="shared" si="10"/>
        <v>1001.88</v>
      </c>
      <c r="N80" s="15" t="s">
        <v>23</v>
      </c>
      <c r="O80" s="11">
        <v>1</v>
      </c>
      <c r="P80" s="101"/>
      <c r="Q80" s="48">
        <f t="shared" si="11"/>
        <v>0</v>
      </c>
      <c r="R80" s="48">
        <f t="shared" si="12"/>
        <v>0</v>
      </c>
      <c r="S80" s="48">
        <f t="shared" si="13"/>
        <v>0</v>
      </c>
      <c r="T80" s="102"/>
    </row>
    <row r="81" spans="1:20" ht="94.5" x14ac:dyDescent="0.2">
      <c r="A81" s="9" t="s">
        <v>9</v>
      </c>
      <c r="B81" s="9" t="s">
        <v>135</v>
      </c>
      <c r="C81" s="9" t="s">
        <v>2029</v>
      </c>
      <c r="D81" s="74" t="s">
        <v>182</v>
      </c>
      <c r="E81" s="78" t="s">
        <v>183</v>
      </c>
      <c r="F81" s="88"/>
      <c r="G81" s="79">
        <v>19</v>
      </c>
      <c r="H81" s="86">
        <f t="shared" si="7"/>
        <v>38</v>
      </c>
      <c r="I81" s="87">
        <v>20.399999999999999</v>
      </c>
      <c r="J81" s="13">
        <v>0.1</v>
      </c>
      <c r="K81" s="47">
        <f t="shared" si="8"/>
        <v>22.439999999999998</v>
      </c>
      <c r="L81" s="46">
        <f t="shared" si="9"/>
        <v>775.19999999999993</v>
      </c>
      <c r="M81" s="46">
        <f t="shared" si="10"/>
        <v>852.71999999999991</v>
      </c>
      <c r="N81" s="15" t="s">
        <v>14</v>
      </c>
      <c r="O81" s="11">
        <v>10</v>
      </c>
      <c r="P81" s="101"/>
      <c r="Q81" s="48">
        <f t="shared" si="11"/>
        <v>0</v>
      </c>
      <c r="R81" s="48">
        <f t="shared" si="12"/>
        <v>0</v>
      </c>
      <c r="S81" s="48">
        <f t="shared" si="13"/>
        <v>0</v>
      </c>
      <c r="T81" s="102"/>
    </row>
    <row r="82" spans="1:20" ht="78.75" x14ac:dyDescent="0.2">
      <c r="A82" s="9" t="s">
        <v>9</v>
      </c>
      <c r="B82" s="9" t="s">
        <v>135</v>
      </c>
      <c r="C82" s="9" t="s">
        <v>2030</v>
      </c>
      <c r="D82" s="74" t="s">
        <v>184</v>
      </c>
      <c r="E82" s="78" t="s">
        <v>185</v>
      </c>
      <c r="F82" s="88"/>
      <c r="G82" s="79">
        <v>18</v>
      </c>
      <c r="H82" s="86">
        <f t="shared" si="7"/>
        <v>36</v>
      </c>
      <c r="I82" s="87">
        <v>49.16</v>
      </c>
      <c r="J82" s="13">
        <v>0.1</v>
      </c>
      <c r="K82" s="47">
        <f t="shared" si="8"/>
        <v>54.075999999999993</v>
      </c>
      <c r="L82" s="46">
        <f t="shared" si="9"/>
        <v>1769.7599999999998</v>
      </c>
      <c r="M82" s="46">
        <f t="shared" si="10"/>
        <v>1946.7359999999999</v>
      </c>
      <c r="N82" s="15" t="s">
        <v>14</v>
      </c>
      <c r="O82" s="11">
        <v>5</v>
      </c>
      <c r="P82" s="101"/>
      <c r="Q82" s="48">
        <f t="shared" si="11"/>
        <v>0</v>
      </c>
      <c r="R82" s="48">
        <f t="shared" si="12"/>
        <v>0</v>
      </c>
      <c r="S82" s="48">
        <f t="shared" si="13"/>
        <v>0</v>
      </c>
      <c r="T82" s="102"/>
    </row>
    <row r="83" spans="1:20" ht="78.75" x14ac:dyDescent="0.2">
      <c r="A83" s="9" t="s">
        <v>9</v>
      </c>
      <c r="B83" s="9" t="s">
        <v>135</v>
      </c>
      <c r="C83" s="9" t="s">
        <v>2030</v>
      </c>
      <c r="D83" s="74" t="s">
        <v>186</v>
      </c>
      <c r="E83" s="78" t="s">
        <v>187</v>
      </c>
      <c r="F83" s="88"/>
      <c r="G83" s="79">
        <v>45</v>
      </c>
      <c r="H83" s="86">
        <f t="shared" si="7"/>
        <v>90</v>
      </c>
      <c r="I83" s="87">
        <v>14.28</v>
      </c>
      <c r="J83" s="13">
        <v>0.1</v>
      </c>
      <c r="K83" s="47">
        <f t="shared" si="8"/>
        <v>15.707999999999998</v>
      </c>
      <c r="L83" s="46">
        <f t="shared" si="9"/>
        <v>1285.2</v>
      </c>
      <c r="M83" s="46">
        <f t="shared" si="10"/>
        <v>1413.7199999999998</v>
      </c>
      <c r="N83" s="15" t="s">
        <v>14</v>
      </c>
      <c r="O83" s="11">
        <v>5</v>
      </c>
      <c r="P83" s="101"/>
      <c r="Q83" s="48">
        <f t="shared" si="11"/>
        <v>0</v>
      </c>
      <c r="R83" s="48">
        <f t="shared" si="12"/>
        <v>0</v>
      </c>
      <c r="S83" s="48">
        <f t="shared" si="13"/>
        <v>0</v>
      </c>
      <c r="T83" s="102"/>
    </row>
    <row r="84" spans="1:20" ht="78.75" x14ac:dyDescent="0.2">
      <c r="A84" s="9" t="s">
        <v>9</v>
      </c>
      <c r="B84" s="9" t="s">
        <v>135</v>
      </c>
      <c r="C84" s="9" t="s">
        <v>2031</v>
      </c>
      <c r="D84" s="74" t="s">
        <v>188</v>
      </c>
      <c r="E84" s="78" t="s">
        <v>189</v>
      </c>
      <c r="F84" s="88"/>
      <c r="G84" s="79">
        <v>4</v>
      </c>
      <c r="H84" s="86">
        <f t="shared" si="7"/>
        <v>8</v>
      </c>
      <c r="I84" s="87">
        <v>23.8</v>
      </c>
      <c r="J84" s="13">
        <v>0.1</v>
      </c>
      <c r="K84" s="47">
        <f t="shared" si="8"/>
        <v>26.18</v>
      </c>
      <c r="L84" s="46">
        <f t="shared" si="9"/>
        <v>190.4</v>
      </c>
      <c r="M84" s="46">
        <f t="shared" si="10"/>
        <v>209.44</v>
      </c>
      <c r="N84" s="15" t="s">
        <v>14</v>
      </c>
      <c r="O84" s="11">
        <v>5</v>
      </c>
      <c r="P84" s="101"/>
      <c r="Q84" s="48">
        <f t="shared" si="11"/>
        <v>0</v>
      </c>
      <c r="R84" s="48">
        <f t="shared" si="12"/>
        <v>0</v>
      </c>
      <c r="S84" s="48">
        <f t="shared" si="13"/>
        <v>0</v>
      </c>
      <c r="T84" s="102"/>
    </row>
    <row r="85" spans="1:20" ht="63" x14ac:dyDescent="0.2">
      <c r="A85" s="9" t="s">
        <v>9</v>
      </c>
      <c r="B85" s="9" t="s">
        <v>135</v>
      </c>
      <c r="C85" s="9" t="s">
        <v>2032</v>
      </c>
      <c r="D85" s="74" t="s">
        <v>190</v>
      </c>
      <c r="E85" s="78" t="s">
        <v>191</v>
      </c>
      <c r="F85" s="74" t="s">
        <v>192</v>
      </c>
      <c r="G85" s="79">
        <v>1</v>
      </c>
      <c r="H85" s="86">
        <f t="shared" si="7"/>
        <v>2</v>
      </c>
      <c r="I85" s="87">
        <v>30.43</v>
      </c>
      <c r="J85" s="18">
        <v>0.1</v>
      </c>
      <c r="K85" s="47">
        <f t="shared" si="8"/>
        <v>33.472999999999999</v>
      </c>
      <c r="L85" s="46">
        <f t="shared" si="9"/>
        <v>60.86</v>
      </c>
      <c r="M85" s="46">
        <f t="shared" si="10"/>
        <v>66.945999999999998</v>
      </c>
      <c r="N85" s="15" t="s">
        <v>14</v>
      </c>
      <c r="O85" s="11">
        <v>100</v>
      </c>
      <c r="P85" s="101"/>
      <c r="Q85" s="48">
        <f t="shared" si="11"/>
        <v>0</v>
      </c>
      <c r="R85" s="48">
        <f t="shared" si="12"/>
        <v>0</v>
      </c>
      <c r="S85" s="48">
        <f t="shared" si="13"/>
        <v>0</v>
      </c>
      <c r="T85" s="102"/>
    </row>
    <row r="86" spans="1:20" ht="47.25" x14ac:dyDescent="0.2">
      <c r="A86" s="9" t="s">
        <v>9</v>
      </c>
      <c r="B86" s="9" t="s">
        <v>135</v>
      </c>
      <c r="C86" s="9" t="s">
        <v>2033</v>
      </c>
      <c r="D86" s="74" t="s">
        <v>193</v>
      </c>
      <c r="E86" s="78" t="s">
        <v>194</v>
      </c>
      <c r="F86" s="74" t="s">
        <v>195</v>
      </c>
      <c r="G86" s="79">
        <v>27</v>
      </c>
      <c r="H86" s="86">
        <f t="shared" si="7"/>
        <v>54</v>
      </c>
      <c r="I86" s="87">
        <v>29.92</v>
      </c>
      <c r="J86" s="13">
        <v>0.1</v>
      </c>
      <c r="K86" s="47">
        <f t="shared" si="8"/>
        <v>32.911999999999999</v>
      </c>
      <c r="L86" s="46">
        <f t="shared" si="9"/>
        <v>1615.68</v>
      </c>
      <c r="M86" s="46">
        <f t="shared" si="10"/>
        <v>1777.248</v>
      </c>
      <c r="N86" s="15" t="s">
        <v>14</v>
      </c>
      <c r="O86" s="11">
        <v>50</v>
      </c>
      <c r="P86" s="101"/>
      <c r="Q86" s="48">
        <f t="shared" si="11"/>
        <v>0</v>
      </c>
      <c r="R86" s="48">
        <f t="shared" si="12"/>
        <v>0</v>
      </c>
      <c r="S86" s="48">
        <f t="shared" si="13"/>
        <v>0</v>
      </c>
      <c r="T86" s="102"/>
    </row>
    <row r="87" spans="1:20" ht="63" x14ac:dyDescent="0.2">
      <c r="A87" s="9" t="s">
        <v>9</v>
      </c>
      <c r="B87" s="9" t="s">
        <v>135</v>
      </c>
      <c r="C87" s="9" t="s">
        <v>2034</v>
      </c>
      <c r="D87" s="74" t="s">
        <v>196</v>
      </c>
      <c r="E87" s="78" t="s">
        <v>197</v>
      </c>
      <c r="F87" s="74" t="s">
        <v>198</v>
      </c>
      <c r="G87" s="79">
        <v>2</v>
      </c>
      <c r="H87" s="86">
        <f t="shared" si="7"/>
        <v>4</v>
      </c>
      <c r="I87" s="87">
        <v>68</v>
      </c>
      <c r="J87" s="13">
        <v>0.1</v>
      </c>
      <c r="K87" s="47">
        <f t="shared" si="8"/>
        <v>74.8</v>
      </c>
      <c r="L87" s="46">
        <f t="shared" si="9"/>
        <v>272</v>
      </c>
      <c r="M87" s="46">
        <f t="shared" si="10"/>
        <v>299.2</v>
      </c>
      <c r="N87" s="15" t="s">
        <v>14</v>
      </c>
      <c r="O87" s="11">
        <v>10</v>
      </c>
      <c r="P87" s="101"/>
      <c r="Q87" s="48">
        <f t="shared" si="11"/>
        <v>0</v>
      </c>
      <c r="R87" s="48">
        <f t="shared" si="12"/>
        <v>0</v>
      </c>
      <c r="S87" s="48">
        <f t="shared" si="13"/>
        <v>0</v>
      </c>
      <c r="T87" s="102"/>
    </row>
    <row r="88" spans="1:20" ht="63" x14ac:dyDescent="0.2">
      <c r="A88" s="9" t="s">
        <v>9</v>
      </c>
      <c r="B88" s="9" t="s">
        <v>135</v>
      </c>
      <c r="C88" s="9" t="s">
        <v>2035</v>
      </c>
      <c r="D88" s="74" t="s">
        <v>199</v>
      </c>
      <c r="E88" s="78" t="s">
        <v>200</v>
      </c>
      <c r="F88" s="74" t="s">
        <v>201</v>
      </c>
      <c r="G88" s="79">
        <v>4</v>
      </c>
      <c r="H88" s="86">
        <f t="shared" si="7"/>
        <v>8</v>
      </c>
      <c r="I88" s="87">
        <v>40.799999999999997</v>
      </c>
      <c r="J88" s="13">
        <v>0.1</v>
      </c>
      <c r="K88" s="47">
        <f t="shared" si="8"/>
        <v>44.879999999999995</v>
      </c>
      <c r="L88" s="46">
        <f t="shared" si="9"/>
        <v>326.39999999999998</v>
      </c>
      <c r="M88" s="46">
        <f t="shared" si="10"/>
        <v>359.03999999999996</v>
      </c>
      <c r="N88" s="15" t="s">
        <v>14</v>
      </c>
      <c r="O88" s="11">
        <v>10</v>
      </c>
      <c r="P88" s="101"/>
      <c r="Q88" s="48">
        <f t="shared" si="11"/>
        <v>0</v>
      </c>
      <c r="R88" s="48">
        <f t="shared" si="12"/>
        <v>0</v>
      </c>
      <c r="S88" s="48">
        <f t="shared" si="13"/>
        <v>0</v>
      </c>
      <c r="T88" s="102"/>
    </row>
    <row r="89" spans="1:20" ht="47.25" x14ac:dyDescent="0.2">
      <c r="A89" s="9" t="s">
        <v>9</v>
      </c>
      <c r="B89" s="9" t="s">
        <v>135</v>
      </c>
      <c r="C89" s="9" t="s">
        <v>2036</v>
      </c>
      <c r="D89" s="74" t="s">
        <v>202</v>
      </c>
      <c r="E89" s="78" t="s">
        <v>203</v>
      </c>
      <c r="F89" s="74" t="s">
        <v>204</v>
      </c>
      <c r="G89" s="79">
        <v>32</v>
      </c>
      <c r="H89" s="86">
        <f t="shared" si="7"/>
        <v>64</v>
      </c>
      <c r="I89" s="87">
        <v>76.5</v>
      </c>
      <c r="J89" s="13">
        <v>0.1</v>
      </c>
      <c r="K89" s="47">
        <f t="shared" si="8"/>
        <v>84.15</v>
      </c>
      <c r="L89" s="46">
        <f t="shared" si="9"/>
        <v>4896</v>
      </c>
      <c r="M89" s="46">
        <f t="shared" si="10"/>
        <v>5385.6</v>
      </c>
      <c r="N89" s="15" t="s">
        <v>14</v>
      </c>
      <c r="O89" s="11">
        <v>100</v>
      </c>
      <c r="P89" s="101"/>
      <c r="Q89" s="48">
        <f t="shared" si="11"/>
        <v>0</v>
      </c>
      <c r="R89" s="48">
        <f t="shared" si="12"/>
        <v>0</v>
      </c>
      <c r="S89" s="48">
        <f t="shared" si="13"/>
        <v>0</v>
      </c>
      <c r="T89" s="102"/>
    </row>
    <row r="90" spans="1:20" ht="47.25" x14ac:dyDescent="0.2">
      <c r="A90" s="9" t="s">
        <v>9</v>
      </c>
      <c r="B90" s="9" t="s">
        <v>135</v>
      </c>
      <c r="C90" s="9" t="s">
        <v>2037</v>
      </c>
      <c r="D90" s="74" t="s">
        <v>205</v>
      </c>
      <c r="E90" s="78" t="s">
        <v>206</v>
      </c>
      <c r="F90" s="74" t="s">
        <v>207</v>
      </c>
      <c r="G90" s="79">
        <v>37</v>
      </c>
      <c r="H90" s="86">
        <f t="shared" si="7"/>
        <v>74</v>
      </c>
      <c r="I90" s="87">
        <v>2.34</v>
      </c>
      <c r="J90" s="13">
        <v>0.1</v>
      </c>
      <c r="K90" s="47">
        <f t="shared" si="8"/>
        <v>2.5739999999999998</v>
      </c>
      <c r="L90" s="46">
        <f t="shared" si="9"/>
        <v>173.16</v>
      </c>
      <c r="M90" s="46">
        <f t="shared" si="10"/>
        <v>190.476</v>
      </c>
      <c r="N90" s="15" t="s">
        <v>23</v>
      </c>
      <c r="O90" s="11">
        <v>1</v>
      </c>
      <c r="P90" s="101"/>
      <c r="Q90" s="48">
        <f t="shared" si="11"/>
        <v>0</v>
      </c>
      <c r="R90" s="48">
        <f t="shared" si="12"/>
        <v>0</v>
      </c>
      <c r="S90" s="48">
        <f t="shared" si="13"/>
        <v>0</v>
      </c>
      <c r="T90" s="102"/>
    </row>
    <row r="91" spans="1:20" ht="47.25" x14ac:dyDescent="0.2">
      <c r="A91" s="9" t="s">
        <v>9</v>
      </c>
      <c r="B91" s="9" t="s">
        <v>135</v>
      </c>
      <c r="C91" s="9" t="s">
        <v>2038</v>
      </c>
      <c r="D91" s="74" t="s">
        <v>457</v>
      </c>
      <c r="E91" s="78" t="s">
        <v>458</v>
      </c>
      <c r="F91" s="74" t="s">
        <v>459</v>
      </c>
      <c r="G91" s="79">
        <v>1</v>
      </c>
      <c r="H91" s="86">
        <f t="shared" si="7"/>
        <v>2</v>
      </c>
      <c r="I91" s="87">
        <v>4.42</v>
      </c>
      <c r="J91" s="18">
        <v>0.1</v>
      </c>
      <c r="K91" s="47">
        <f t="shared" si="8"/>
        <v>4.8620000000000001</v>
      </c>
      <c r="L91" s="46">
        <f t="shared" si="9"/>
        <v>8.84</v>
      </c>
      <c r="M91" s="46">
        <f t="shared" si="10"/>
        <v>9.7240000000000002</v>
      </c>
      <c r="N91" s="15" t="s">
        <v>14</v>
      </c>
      <c r="O91" s="11">
        <v>50</v>
      </c>
      <c r="P91" s="101"/>
      <c r="Q91" s="48">
        <f t="shared" si="11"/>
        <v>0</v>
      </c>
      <c r="R91" s="48">
        <f t="shared" si="12"/>
        <v>0</v>
      </c>
      <c r="S91" s="48">
        <f t="shared" si="13"/>
        <v>0</v>
      </c>
      <c r="T91" s="102"/>
    </row>
    <row r="92" spans="1:20" ht="78.75" x14ac:dyDescent="0.2">
      <c r="A92" s="9" t="s">
        <v>9</v>
      </c>
      <c r="B92" s="9" t="s">
        <v>135</v>
      </c>
      <c r="C92" s="9" t="s">
        <v>2039</v>
      </c>
      <c r="D92" s="74" t="s">
        <v>997</v>
      </c>
      <c r="E92" s="78" t="s">
        <v>998</v>
      </c>
      <c r="F92" s="74" t="s">
        <v>999</v>
      </c>
      <c r="G92" s="79">
        <v>1</v>
      </c>
      <c r="H92" s="86">
        <f t="shared" si="7"/>
        <v>2</v>
      </c>
      <c r="I92" s="87">
        <v>22.85</v>
      </c>
      <c r="J92" s="13">
        <v>0.1</v>
      </c>
      <c r="K92" s="47">
        <f t="shared" si="8"/>
        <v>25.135000000000002</v>
      </c>
      <c r="L92" s="46">
        <f t="shared" si="9"/>
        <v>45.7</v>
      </c>
      <c r="M92" s="46">
        <f t="shared" si="10"/>
        <v>50.27</v>
      </c>
      <c r="N92" s="15" t="s">
        <v>14</v>
      </c>
      <c r="O92" s="11">
        <v>3</v>
      </c>
      <c r="P92" s="101"/>
      <c r="Q92" s="48">
        <f t="shared" si="11"/>
        <v>0</v>
      </c>
      <c r="R92" s="48">
        <f t="shared" si="12"/>
        <v>0</v>
      </c>
      <c r="S92" s="48">
        <f t="shared" si="13"/>
        <v>0</v>
      </c>
      <c r="T92" s="102"/>
    </row>
    <row r="93" spans="1:20" ht="47.25" x14ac:dyDescent="0.2">
      <c r="A93" s="9" t="s">
        <v>9</v>
      </c>
      <c r="B93" s="9" t="s">
        <v>135</v>
      </c>
      <c r="C93" s="9" t="s">
        <v>2040</v>
      </c>
      <c r="D93" s="74" t="s">
        <v>1055</v>
      </c>
      <c r="E93" s="78" t="s">
        <v>1056</v>
      </c>
      <c r="F93" s="74" t="s">
        <v>1057</v>
      </c>
      <c r="G93" s="79">
        <v>10</v>
      </c>
      <c r="H93" s="86">
        <f t="shared" si="7"/>
        <v>20</v>
      </c>
      <c r="I93" s="87">
        <v>3.8</v>
      </c>
      <c r="J93" s="13">
        <v>0.1</v>
      </c>
      <c r="K93" s="47">
        <f t="shared" si="8"/>
        <v>4.18</v>
      </c>
      <c r="L93" s="46">
        <f t="shared" si="9"/>
        <v>76</v>
      </c>
      <c r="M93" s="46">
        <f t="shared" si="10"/>
        <v>83.6</v>
      </c>
      <c r="N93" s="15" t="s">
        <v>14</v>
      </c>
      <c r="O93" s="11">
        <v>20</v>
      </c>
      <c r="P93" s="101"/>
      <c r="Q93" s="48">
        <f t="shared" si="11"/>
        <v>0</v>
      </c>
      <c r="R93" s="48">
        <f t="shared" si="12"/>
        <v>0</v>
      </c>
      <c r="S93" s="48">
        <f t="shared" si="13"/>
        <v>0</v>
      </c>
      <c r="T93" s="102"/>
    </row>
    <row r="94" spans="1:20" ht="47.25" x14ac:dyDescent="0.2">
      <c r="A94" s="9" t="s">
        <v>9</v>
      </c>
      <c r="B94" s="9" t="s">
        <v>135</v>
      </c>
      <c r="C94" s="9" t="s">
        <v>2041</v>
      </c>
      <c r="D94" s="74" t="s">
        <v>1272</v>
      </c>
      <c r="E94" s="78" t="s">
        <v>1273</v>
      </c>
      <c r="F94" s="74" t="s">
        <v>1274</v>
      </c>
      <c r="G94" s="79">
        <v>11</v>
      </c>
      <c r="H94" s="86">
        <f t="shared" si="7"/>
        <v>22</v>
      </c>
      <c r="I94" s="87">
        <v>2.81</v>
      </c>
      <c r="J94" s="18">
        <v>0.1</v>
      </c>
      <c r="K94" s="47">
        <f t="shared" si="8"/>
        <v>3.0910000000000002</v>
      </c>
      <c r="L94" s="46">
        <f t="shared" si="9"/>
        <v>61.82</v>
      </c>
      <c r="M94" s="46">
        <f t="shared" si="10"/>
        <v>68.00200000000001</v>
      </c>
      <c r="N94" s="15" t="s">
        <v>14</v>
      </c>
      <c r="O94" s="11">
        <v>20</v>
      </c>
      <c r="P94" s="101"/>
      <c r="Q94" s="48">
        <f t="shared" si="11"/>
        <v>0</v>
      </c>
      <c r="R94" s="48">
        <f t="shared" si="12"/>
        <v>0</v>
      </c>
      <c r="S94" s="48">
        <f t="shared" si="13"/>
        <v>0</v>
      </c>
      <c r="T94" s="102"/>
    </row>
    <row r="95" spans="1:20" ht="47.25" x14ac:dyDescent="0.2">
      <c r="A95" s="9" t="s">
        <v>9</v>
      </c>
      <c r="B95" s="9" t="s">
        <v>135</v>
      </c>
      <c r="C95" s="9" t="s">
        <v>2042</v>
      </c>
      <c r="D95" s="74" t="s">
        <v>1275</v>
      </c>
      <c r="E95" s="78" t="s">
        <v>1276</v>
      </c>
      <c r="F95" s="74" t="s">
        <v>1277</v>
      </c>
      <c r="G95" s="79">
        <v>2</v>
      </c>
      <c r="H95" s="86">
        <f t="shared" si="7"/>
        <v>4</v>
      </c>
      <c r="I95" s="87">
        <v>2.68</v>
      </c>
      <c r="J95" s="13">
        <v>0.1</v>
      </c>
      <c r="K95" s="47">
        <f t="shared" si="8"/>
        <v>2.9480000000000004</v>
      </c>
      <c r="L95" s="46">
        <f t="shared" si="9"/>
        <v>10.72</v>
      </c>
      <c r="M95" s="46">
        <f t="shared" si="10"/>
        <v>11.792000000000002</v>
      </c>
      <c r="N95" s="15" t="s">
        <v>14</v>
      </c>
      <c r="O95" s="11">
        <v>100</v>
      </c>
      <c r="P95" s="101"/>
      <c r="Q95" s="48">
        <f t="shared" si="11"/>
        <v>0</v>
      </c>
      <c r="R95" s="48">
        <f t="shared" si="12"/>
        <v>0</v>
      </c>
      <c r="S95" s="48">
        <f t="shared" si="13"/>
        <v>0</v>
      </c>
      <c r="T95" s="102"/>
    </row>
    <row r="96" spans="1:20" ht="47.25" x14ac:dyDescent="0.2">
      <c r="A96" s="9" t="s">
        <v>9</v>
      </c>
      <c r="B96" s="9" t="s">
        <v>135</v>
      </c>
      <c r="C96" s="9" t="s">
        <v>2043</v>
      </c>
      <c r="D96" s="74" t="s">
        <v>1278</v>
      </c>
      <c r="E96" s="78" t="s">
        <v>1279</v>
      </c>
      <c r="F96" s="74" t="s">
        <v>1280</v>
      </c>
      <c r="G96" s="79">
        <v>1</v>
      </c>
      <c r="H96" s="86">
        <f t="shared" si="7"/>
        <v>2</v>
      </c>
      <c r="I96" s="87">
        <v>4.37</v>
      </c>
      <c r="J96" s="13">
        <v>0.1</v>
      </c>
      <c r="K96" s="47">
        <f t="shared" si="8"/>
        <v>4.8070000000000004</v>
      </c>
      <c r="L96" s="46">
        <f t="shared" si="9"/>
        <v>8.74</v>
      </c>
      <c r="M96" s="46">
        <f t="shared" si="10"/>
        <v>9.6140000000000008</v>
      </c>
      <c r="N96" s="15" t="s">
        <v>14</v>
      </c>
      <c r="O96" s="11">
        <v>250</v>
      </c>
      <c r="P96" s="101"/>
      <c r="Q96" s="48">
        <f t="shared" si="11"/>
        <v>0</v>
      </c>
      <c r="R96" s="48">
        <f t="shared" si="12"/>
        <v>0</v>
      </c>
      <c r="S96" s="48">
        <f t="shared" si="13"/>
        <v>0</v>
      </c>
      <c r="T96" s="102"/>
    </row>
    <row r="97" spans="1:20" ht="47.25" x14ac:dyDescent="0.2">
      <c r="A97" s="9" t="s">
        <v>9</v>
      </c>
      <c r="B97" s="9" t="s">
        <v>135</v>
      </c>
      <c r="C97" s="9" t="s">
        <v>2044</v>
      </c>
      <c r="D97" s="74" t="s">
        <v>1611</v>
      </c>
      <c r="E97" s="78" t="s">
        <v>1612</v>
      </c>
      <c r="F97" s="74"/>
      <c r="G97" s="79">
        <v>6</v>
      </c>
      <c r="H97" s="86">
        <f t="shared" si="7"/>
        <v>12</v>
      </c>
      <c r="I97" s="87">
        <v>30.6</v>
      </c>
      <c r="J97" s="13">
        <v>0.1</v>
      </c>
      <c r="K97" s="47">
        <f t="shared" si="8"/>
        <v>33.660000000000004</v>
      </c>
      <c r="L97" s="46">
        <f t="shared" si="9"/>
        <v>367.20000000000005</v>
      </c>
      <c r="M97" s="46">
        <f t="shared" si="10"/>
        <v>403.92000000000007</v>
      </c>
      <c r="N97" s="15" t="s">
        <v>14</v>
      </c>
      <c r="O97" s="27">
        <v>3</v>
      </c>
      <c r="P97" s="101"/>
      <c r="Q97" s="48">
        <f t="shared" si="11"/>
        <v>0</v>
      </c>
      <c r="R97" s="48">
        <f t="shared" si="12"/>
        <v>0</v>
      </c>
      <c r="S97" s="48">
        <f t="shared" si="13"/>
        <v>0</v>
      </c>
      <c r="T97" s="102"/>
    </row>
    <row r="98" spans="1:20" ht="47.25" x14ac:dyDescent="0.2">
      <c r="A98" s="29" t="s">
        <v>9</v>
      </c>
      <c r="B98" s="29" t="s">
        <v>135</v>
      </c>
      <c r="C98" s="9" t="s">
        <v>1734</v>
      </c>
      <c r="D98" s="74" t="s">
        <v>1733</v>
      </c>
      <c r="E98" s="75" t="s">
        <v>1734</v>
      </c>
      <c r="F98" s="75" t="s">
        <v>1735</v>
      </c>
      <c r="G98" s="79">
        <v>1</v>
      </c>
      <c r="H98" s="86">
        <f t="shared" si="7"/>
        <v>2</v>
      </c>
      <c r="I98" s="87">
        <v>158.16</v>
      </c>
      <c r="J98" s="13">
        <v>0.1</v>
      </c>
      <c r="K98" s="47">
        <f t="shared" si="8"/>
        <v>173.976</v>
      </c>
      <c r="L98" s="46">
        <f t="shared" si="9"/>
        <v>316.32</v>
      </c>
      <c r="M98" s="46">
        <f t="shared" si="10"/>
        <v>347.952</v>
      </c>
      <c r="N98" s="15" t="s">
        <v>14</v>
      </c>
      <c r="O98" s="28">
        <v>20</v>
      </c>
      <c r="P98" s="101"/>
      <c r="Q98" s="48">
        <f t="shared" si="11"/>
        <v>0</v>
      </c>
      <c r="R98" s="48">
        <f t="shared" si="12"/>
        <v>0</v>
      </c>
      <c r="S98" s="48">
        <f t="shared" si="13"/>
        <v>0</v>
      </c>
      <c r="T98" s="102"/>
    </row>
    <row r="99" spans="1:20" ht="47.25" x14ac:dyDescent="0.2">
      <c r="A99" s="29" t="s">
        <v>9</v>
      </c>
      <c r="B99" s="29" t="s">
        <v>135</v>
      </c>
      <c r="C99" s="9" t="s">
        <v>1752</v>
      </c>
      <c r="D99" s="75" t="s">
        <v>1751</v>
      </c>
      <c r="E99" s="75" t="s">
        <v>1752</v>
      </c>
      <c r="F99" s="75" t="s">
        <v>1753</v>
      </c>
      <c r="G99" s="79">
        <v>1</v>
      </c>
      <c r="H99" s="86">
        <f t="shared" si="7"/>
        <v>2</v>
      </c>
      <c r="I99" s="87">
        <v>10.78</v>
      </c>
      <c r="J99" s="13">
        <v>0.21</v>
      </c>
      <c r="K99" s="47">
        <f t="shared" si="8"/>
        <v>13.043799999999999</v>
      </c>
      <c r="L99" s="46">
        <f t="shared" si="9"/>
        <v>21.56</v>
      </c>
      <c r="M99" s="46">
        <f t="shared" si="10"/>
        <v>26.087599999999998</v>
      </c>
      <c r="N99" s="15" t="s">
        <v>14</v>
      </c>
      <c r="O99" s="28">
        <v>100</v>
      </c>
      <c r="P99" s="101"/>
      <c r="Q99" s="48">
        <f t="shared" si="11"/>
        <v>0</v>
      </c>
      <c r="R99" s="48">
        <f t="shared" si="12"/>
        <v>0</v>
      </c>
      <c r="S99" s="48">
        <f t="shared" si="13"/>
        <v>0</v>
      </c>
      <c r="T99" s="102"/>
    </row>
    <row r="100" spans="1:20" ht="47.25" x14ac:dyDescent="0.2">
      <c r="A100" s="9" t="s">
        <v>9</v>
      </c>
      <c r="B100" s="9" t="s">
        <v>135</v>
      </c>
      <c r="C100" s="9" t="s">
        <v>2045</v>
      </c>
      <c r="D100" s="74" t="s">
        <v>237</v>
      </c>
      <c r="E100" s="78" t="s">
        <v>238</v>
      </c>
      <c r="F100" s="74"/>
      <c r="G100" s="79">
        <v>3</v>
      </c>
      <c r="H100" s="86">
        <f t="shared" si="7"/>
        <v>6</v>
      </c>
      <c r="I100" s="87">
        <v>1.96</v>
      </c>
      <c r="J100" s="13">
        <v>0.1</v>
      </c>
      <c r="K100" s="47">
        <f t="shared" si="8"/>
        <v>2.1560000000000001</v>
      </c>
      <c r="L100" s="46">
        <f t="shared" si="9"/>
        <v>11.76</v>
      </c>
      <c r="M100" s="46">
        <f t="shared" si="10"/>
        <v>12.936</v>
      </c>
      <c r="N100" s="15" t="s">
        <v>23</v>
      </c>
      <c r="O100" s="11">
        <v>1</v>
      </c>
      <c r="P100" s="101"/>
      <c r="Q100" s="48">
        <f t="shared" si="11"/>
        <v>0</v>
      </c>
      <c r="R100" s="48">
        <f t="shared" si="12"/>
        <v>0</v>
      </c>
      <c r="S100" s="48">
        <f t="shared" si="13"/>
        <v>0</v>
      </c>
      <c r="T100" s="102"/>
    </row>
    <row r="101" spans="1:20" ht="47.25" x14ac:dyDescent="0.2">
      <c r="A101" s="9" t="s">
        <v>9</v>
      </c>
      <c r="B101" s="9" t="s">
        <v>135</v>
      </c>
      <c r="C101" s="9" t="s">
        <v>2046</v>
      </c>
      <c r="D101" s="74" t="s">
        <v>631</v>
      </c>
      <c r="E101" s="78" t="s">
        <v>632</v>
      </c>
      <c r="F101" s="74" t="s">
        <v>633</v>
      </c>
      <c r="G101" s="79">
        <v>62</v>
      </c>
      <c r="H101" s="86">
        <f t="shared" si="7"/>
        <v>124</v>
      </c>
      <c r="I101" s="87">
        <v>15.06</v>
      </c>
      <c r="J101" s="18">
        <v>0.1</v>
      </c>
      <c r="K101" s="47">
        <f t="shared" si="8"/>
        <v>16.566000000000003</v>
      </c>
      <c r="L101" s="46">
        <f t="shared" si="9"/>
        <v>1867.44</v>
      </c>
      <c r="M101" s="46">
        <f t="shared" si="10"/>
        <v>2054.1840000000002</v>
      </c>
      <c r="N101" s="15" t="s">
        <v>14</v>
      </c>
      <c r="O101" s="11">
        <v>24</v>
      </c>
      <c r="P101" s="101"/>
      <c r="Q101" s="48">
        <f t="shared" si="11"/>
        <v>0</v>
      </c>
      <c r="R101" s="48">
        <f t="shared" si="12"/>
        <v>0</v>
      </c>
      <c r="S101" s="48">
        <f t="shared" si="13"/>
        <v>0</v>
      </c>
      <c r="T101" s="102"/>
    </row>
    <row r="102" spans="1:20" ht="47.25" x14ac:dyDescent="0.2">
      <c r="A102" s="9" t="s">
        <v>9</v>
      </c>
      <c r="B102" s="9" t="s">
        <v>135</v>
      </c>
      <c r="C102" s="9" t="s">
        <v>2046</v>
      </c>
      <c r="D102" s="74" t="s">
        <v>634</v>
      </c>
      <c r="E102" s="78" t="s">
        <v>635</v>
      </c>
      <c r="F102" s="74" t="s">
        <v>636</v>
      </c>
      <c r="G102" s="79">
        <v>2</v>
      </c>
      <c r="H102" s="86">
        <f t="shared" si="7"/>
        <v>4</v>
      </c>
      <c r="I102" s="87">
        <v>5.71</v>
      </c>
      <c r="J102" s="18">
        <v>0.1</v>
      </c>
      <c r="K102" s="47">
        <f t="shared" si="8"/>
        <v>6.2809999999999997</v>
      </c>
      <c r="L102" s="46">
        <f t="shared" si="9"/>
        <v>22.84</v>
      </c>
      <c r="M102" s="46">
        <f t="shared" si="10"/>
        <v>25.123999999999999</v>
      </c>
      <c r="N102" s="15" t="s">
        <v>14</v>
      </c>
      <c r="O102" s="11">
        <v>12</v>
      </c>
      <c r="P102" s="101"/>
      <c r="Q102" s="48">
        <f t="shared" si="11"/>
        <v>0</v>
      </c>
      <c r="R102" s="48">
        <f t="shared" si="12"/>
        <v>0</v>
      </c>
      <c r="S102" s="48">
        <f t="shared" si="13"/>
        <v>0</v>
      </c>
      <c r="T102" s="102"/>
    </row>
    <row r="103" spans="1:20" ht="47.25" x14ac:dyDescent="0.2">
      <c r="A103" s="9" t="s">
        <v>9</v>
      </c>
      <c r="B103" s="9" t="s">
        <v>135</v>
      </c>
      <c r="C103" s="9" t="s">
        <v>2047</v>
      </c>
      <c r="D103" s="74" t="s">
        <v>637</v>
      </c>
      <c r="E103" s="78" t="s">
        <v>638</v>
      </c>
      <c r="F103" s="74" t="s">
        <v>639</v>
      </c>
      <c r="G103" s="79">
        <v>24</v>
      </c>
      <c r="H103" s="86">
        <f t="shared" si="7"/>
        <v>48</v>
      </c>
      <c r="I103" s="87">
        <v>2.04</v>
      </c>
      <c r="J103" s="13">
        <v>0.1</v>
      </c>
      <c r="K103" s="47">
        <f t="shared" si="8"/>
        <v>2.2440000000000002</v>
      </c>
      <c r="L103" s="46">
        <f t="shared" si="9"/>
        <v>97.92</v>
      </c>
      <c r="M103" s="46">
        <f t="shared" si="10"/>
        <v>107.71200000000002</v>
      </c>
      <c r="N103" s="15" t="s">
        <v>23</v>
      </c>
      <c r="O103" s="11">
        <v>1</v>
      </c>
      <c r="P103" s="101"/>
      <c r="Q103" s="48">
        <f t="shared" si="11"/>
        <v>0</v>
      </c>
      <c r="R103" s="48">
        <f t="shared" si="12"/>
        <v>0</v>
      </c>
      <c r="S103" s="48">
        <f t="shared" si="13"/>
        <v>0</v>
      </c>
      <c r="T103" s="102"/>
    </row>
    <row r="104" spans="1:20" ht="47.25" x14ac:dyDescent="0.2">
      <c r="A104" s="9" t="s">
        <v>9</v>
      </c>
      <c r="B104" s="9" t="s">
        <v>135</v>
      </c>
      <c r="C104" s="9" t="s">
        <v>2047</v>
      </c>
      <c r="D104" s="74" t="s">
        <v>640</v>
      </c>
      <c r="E104" s="78" t="s">
        <v>641</v>
      </c>
      <c r="F104" s="74" t="s">
        <v>642</v>
      </c>
      <c r="G104" s="79">
        <v>3</v>
      </c>
      <c r="H104" s="86">
        <f t="shared" si="7"/>
        <v>6</v>
      </c>
      <c r="I104" s="87">
        <v>2.76</v>
      </c>
      <c r="J104" s="18">
        <v>0.1</v>
      </c>
      <c r="K104" s="47">
        <f t="shared" si="8"/>
        <v>3.0359999999999996</v>
      </c>
      <c r="L104" s="46">
        <f t="shared" si="9"/>
        <v>16.559999999999999</v>
      </c>
      <c r="M104" s="46">
        <f t="shared" si="10"/>
        <v>18.215999999999998</v>
      </c>
      <c r="N104" s="15" t="s">
        <v>23</v>
      </c>
      <c r="O104" s="11">
        <v>1</v>
      </c>
      <c r="P104" s="101"/>
      <c r="Q104" s="48">
        <f t="shared" si="11"/>
        <v>0</v>
      </c>
      <c r="R104" s="48">
        <f t="shared" si="12"/>
        <v>0</v>
      </c>
      <c r="S104" s="48">
        <f t="shared" si="13"/>
        <v>0</v>
      </c>
      <c r="T104" s="102"/>
    </row>
    <row r="105" spans="1:20" ht="47.25" x14ac:dyDescent="0.2">
      <c r="A105" s="9" t="s">
        <v>9</v>
      </c>
      <c r="B105" s="9" t="s">
        <v>135</v>
      </c>
      <c r="C105" s="9" t="s">
        <v>2047</v>
      </c>
      <c r="D105" s="74" t="s">
        <v>643</v>
      </c>
      <c r="E105" s="78" t="s">
        <v>644</v>
      </c>
      <c r="F105" s="74" t="s">
        <v>645</v>
      </c>
      <c r="G105" s="79">
        <v>9</v>
      </c>
      <c r="H105" s="86">
        <f t="shared" si="7"/>
        <v>18</v>
      </c>
      <c r="I105" s="87">
        <v>1.31</v>
      </c>
      <c r="J105" s="18">
        <v>0.1</v>
      </c>
      <c r="K105" s="47">
        <f t="shared" si="8"/>
        <v>1.4410000000000001</v>
      </c>
      <c r="L105" s="46">
        <f t="shared" si="9"/>
        <v>23.580000000000002</v>
      </c>
      <c r="M105" s="46">
        <f t="shared" si="10"/>
        <v>25.938000000000002</v>
      </c>
      <c r="N105" s="15" t="s">
        <v>23</v>
      </c>
      <c r="O105" s="11">
        <v>1</v>
      </c>
      <c r="P105" s="101"/>
      <c r="Q105" s="48">
        <f t="shared" si="11"/>
        <v>0</v>
      </c>
      <c r="R105" s="48">
        <f t="shared" si="12"/>
        <v>0</v>
      </c>
      <c r="S105" s="48">
        <f t="shared" si="13"/>
        <v>0</v>
      </c>
      <c r="T105" s="102"/>
    </row>
    <row r="106" spans="1:20" ht="47.25" x14ac:dyDescent="0.2">
      <c r="A106" s="9" t="s">
        <v>9</v>
      </c>
      <c r="B106" s="9" t="s">
        <v>135</v>
      </c>
      <c r="C106" s="9" t="s">
        <v>2047</v>
      </c>
      <c r="D106" s="74" t="s">
        <v>646</v>
      </c>
      <c r="E106" s="78" t="s">
        <v>647</v>
      </c>
      <c r="F106" s="74" t="s">
        <v>648</v>
      </c>
      <c r="G106" s="79">
        <v>12</v>
      </c>
      <c r="H106" s="86">
        <f t="shared" si="7"/>
        <v>24</v>
      </c>
      <c r="I106" s="87">
        <v>4.05</v>
      </c>
      <c r="J106" s="18">
        <v>0.1</v>
      </c>
      <c r="K106" s="47">
        <f t="shared" si="8"/>
        <v>4.4550000000000001</v>
      </c>
      <c r="L106" s="46">
        <f t="shared" si="9"/>
        <v>97.199999999999989</v>
      </c>
      <c r="M106" s="46">
        <f t="shared" si="10"/>
        <v>106.92</v>
      </c>
      <c r="N106" s="15" t="s">
        <v>23</v>
      </c>
      <c r="O106" s="11">
        <v>1</v>
      </c>
      <c r="P106" s="101"/>
      <c r="Q106" s="48">
        <f t="shared" si="11"/>
        <v>0</v>
      </c>
      <c r="R106" s="48">
        <f t="shared" si="12"/>
        <v>0</v>
      </c>
      <c r="S106" s="48">
        <f t="shared" si="13"/>
        <v>0</v>
      </c>
      <c r="T106" s="102"/>
    </row>
    <row r="107" spans="1:20" ht="47.25" x14ac:dyDescent="0.2">
      <c r="A107" s="9" t="s">
        <v>9</v>
      </c>
      <c r="B107" s="9" t="s">
        <v>135</v>
      </c>
      <c r="C107" s="9" t="s">
        <v>2048</v>
      </c>
      <c r="D107" s="74" t="s">
        <v>649</v>
      </c>
      <c r="E107" s="78" t="s">
        <v>650</v>
      </c>
      <c r="F107" s="74" t="s">
        <v>651</v>
      </c>
      <c r="G107" s="79">
        <v>270</v>
      </c>
      <c r="H107" s="86">
        <f t="shared" si="7"/>
        <v>540</v>
      </c>
      <c r="I107" s="87">
        <v>0.49</v>
      </c>
      <c r="J107" s="13">
        <v>0.1</v>
      </c>
      <c r="K107" s="47">
        <f t="shared" si="8"/>
        <v>0.53900000000000003</v>
      </c>
      <c r="L107" s="46">
        <f t="shared" si="9"/>
        <v>264.60000000000002</v>
      </c>
      <c r="M107" s="46">
        <f t="shared" si="10"/>
        <v>291.06</v>
      </c>
      <c r="N107" s="15" t="s">
        <v>23</v>
      </c>
      <c r="O107" s="11">
        <v>1</v>
      </c>
      <c r="P107" s="101"/>
      <c r="Q107" s="48">
        <f t="shared" si="11"/>
        <v>0</v>
      </c>
      <c r="R107" s="48">
        <f t="shared" si="12"/>
        <v>0</v>
      </c>
      <c r="S107" s="48">
        <f t="shared" si="13"/>
        <v>0</v>
      </c>
      <c r="T107" s="102"/>
    </row>
    <row r="108" spans="1:20" ht="47.25" x14ac:dyDescent="0.2">
      <c r="A108" s="9" t="s">
        <v>9</v>
      </c>
      <c r="B108" s="9" t="s">
        <v>135</v>
      </c>
      <c r="C108" s="9" t="s">
        <v>2049</v>
      </c>
      <c r="D108" s="74" t="s">
        <v>652</v>
      </c>
      <c r="E108" s="78" t="s">
        <v>653</v>
      </c>
      <c r="F108" s="74" t="s">
        <v>654</v>
      </c>
      <c r="G108" s="79">
        <v>105</v>
      </c>
      <c r="H108" s="86">
        <f t="shared" si="7"/>
        <v>210</v>
      </c>
      <c r="I108" s="87">
        <v>0.45</v>
      </c>
      <c r="J108" s="13">
        <v>0.1</v>
      </c>
      <c r="K108" s="47">
        <f t="shared" si="8"/>
        <v>0.495</v>
      </c>
      <c r="L108" s="46">
        <f t="shared" si="9"/>
        <v>94.5</v>
      </c>
      <c r="M108" s="46">
        <f t="shared" si="10"/>
        <v>103.95</v>
      </c>
      <c r="N108" s="15" t="s">
        <v>23</v>
      </c>
      <c r="O108" s="11">
        <v>1</v>
      </c>
      <c r="P108" s="101"/>
      <c r="Q108" s="48">
        <f t="shared" si="11"/>
        <v>0</v>
      </c>
      <c r="R108" s="48">
        <f t="shared" si="12"/>
        <v>0</v>
      </c>
      <c r="S108" s="48">
        <f t="shared" si="13"/>
        <v>0</v>
      </c>
      <c r="T108" s="102"/>
    </row>
    <row r="109" spans="1:20" ht="47.25" x14ac:dyDescent="0.2">
      <c r="A109" s="9" t="s">
        <v>9</v>
      </c>
      <c r="B109" s="9" t="s">
        <v>135</v>
      </c>
      <c r="C109" s="9" t="s">
        <v>2050</v>
      </c>
      <c r="D109" s="74" t="s">
        <v>655</v>
      </c>
      <c r="E109" s="78" t="s">
        <v>656</v>
      </c>
      <c r="F109" s="74" t="s">
        <v>657</v>
      </c>
      <c r="G109" s="79">
        <v>70</v>
      </c>
      <c r="H109" s="86">
        <f t="shared" si="7"/>
        <v>140</v>
      </c>
      <c r="I109" s="87">
        <v>2.6</v>
      </c>
      <c r="J109" s="13">
        <v>0.1</v>
      </c>
      <c r="K109" s="47">
        <f t="shared" si="8"/>
        <v>2.8600000000000003</v>
      </c>
      <c r="L109" s="46">
        <f t="shared" si="9"/>
        <v>364</v>
      </c>
      <c r="M109" s="46">
        <f t="shared" si="10"/>
        <v>400.40000000000003</v>
      </c>
      <c r="N109" s="15" t="s">
        <v>23</v>
      </c>
      <c r="O109" s="11">
        <v>1</v>
      </c>
      <c r="P109" s="101"/>
      <c r="Q109" s="48">
        <f t="shared" si="11"/>
        <v>0</v>
      </c>
      <c r="R109" s="48">
        <f t="shared" si="12"/>
        <v>0</v>
      </c>
      <c r="S109" s="48">
        <f t="shared" si="13"/>
        <v>0</v>
      </c>
      <c r="T109" s="102"/>
    </row>
    <row r="110" spans="1:20" ht="47.25" x14ac:dyDescent="0.2">
      <c r="A110" s="9" t="s">
        <v>9</v>
      </c>
      <c r="B110" s="9" t="s">
        <v>135</v>
      </c>
      <c r="C110" s="9" t="s">
        <v>2051</v>
      </c>
      <c r="D110" s="74" t="s">
        <v>658</v>
      </c>
      <c r="E110" s="78" t="s">
        <v>659</v>
      </c>
      <c r="F110" s="74" t="s">
        <v>660</v>
      </c>
      <c r="G110" s="79">
        <v>69</v>
      </c>
      <c r="H110" s="86">
        <f t="shared" si="7"/>
        <v>138</v>
      </c>
      <c r="I110" s="87">
        <v>16.32</v>
      </c>
      <c r="J110" s="18">
        <v>0.1</v>
      </c>
      <c r="K110" s="47">
        <f t="shared" si="8"/>
        <v>17.952000000000002</v>
      </c>
      <c r="L110" s="46">
        <f t="shared" si="9"/>
        <v>2252.16</v>
      </c>
      <c r="M110" s="46">
        <f t="shared" si="10"/>
        <v>2477.3760000000002</v>
      </c>
      <c r="N110" s="15" t="s">
        <v>14</v>
      </c>
      <c r="O110" s="11">
        <v>6</v>
      </c>
      <c r="P110" s="101"/>
      <c r="Q110" s="48">
        <f t="shared" si="11"/>
        <v>0</v>
      </c>
      <c r="R110" s="48">
        <f t="shared" si="12"/>
        <v>0</v>
      </c>
      <c r="S110" s="48">
        <f t="shared" si="13"/>
        <v>0</v>
      </c>
      <c r="T110" s="102"/>
    </row>
    <row r="111" spans="1:20" ht="47.25" x14ac:dyDescent="0.2">
      <c r="A111" s="9" t="s">
        <v>9</v>
      </c>
      <c r="B111" s="9" t="s">
        <v>135</v>
      </c>
      <c r="C111" s="9" t="s">
        <v>2052</v>
      </c>
      <c r="D111" s="74" t="s">
        <v>661</v>
      </c>
      <c r="E111" s="78" t="s">
        <v>662</v>
      </c>
      <c r="F111" s="74" t="s">
        <v>663</v>
      </c>
      <c r="G111" s="79">
        <v>12</v>
      </c>
      <c r="H111" s="86">
        <f t="shared" si="7"/>
        <v>24</v>
      </c>
      <c r="I111" s="87">
        <v>17.95</v>
      </c>
      <c r="J111" s="13">
        <v>0.1</v>
      </c>
      <c r="K111" s="47">
        <f t="shared" si="8"/>
        <v>19.744999999999997</v>
      </c>
      <c r="L111" s="46">
        <f t="shared" si="9"/>
        <v>430.79999999999995</v>
      </c>
      <c r="M111" s="46">
        <f t="shared" si="10"/>
        <v>473.87999999999994</v>
      </c>
      <c r="N111" s="15" t="s">
        <v>14</v>
      </c>
      <c r="O111" s="11">
        <v>12</v>
      </c>
      <c r="P111" s="101"/>
      <c r="Q111" s="48">
        <f t="shared" si="11"/>
        <v>0</v>
      </c>
      <c r="R111" s="48">
        <f t="shared" si="12"/>
        <v>0</v>
      </c>
      <c r="S111" s="48">
        <f t="shared" si="13"/>
        <v>0</v>
      </c>
      <c r="T111" s="102"/>
    </row>
    <row r="112" spans="1:20" ht="78.75" x14ac:dyDescent="0.2">
      <c r="A112" s="9" t="s">
        <v>9</v>
      </c>
      <c r="B112" s="9" t="s">
        <v>135</v>
      </c>
      <c r="C112" s="9" t="s">
        <v>2053</v>
      </c>
      <c r="D112" s="74" t="s">
        <v>664</v>
      </c>
      <c r="E112" s="78" t="s">
        <v>665</v>
      </c>
      <c r="F112" s="74" t="s">
        <v>666</v>
      </c>
      <c r="G112" s="79">
        <v>201</v>
      </c>
      <c r="H112" s="86">
        <f t="shared" si="7"/>
        <v>402</v>
      </c>
      <c r="I112" s="87">
        <v>0.66</v>
      </c>
      <c r="J112" s="13">
        <v>0.1</v>
      </c>
      <c r="K112" s="47">
        <f t="shared" si="8"/>
        <v>0.72599999999999998</v>
      </c>
      <c r="L112" s="46">
        <f t="shared" si="9"/>
        <v>265.32</v>
      </c>
      <c r="M112" s="46">
        <f t="shared" si="10"/>
        <v>291.85199999999998</v>
      </c>
      <c r="N112" s="15" t="s">
        <v>23</v>
      </c>
      <c r="O112" s="11">
        <v>1</v>
      </c>
      <c r="P112" s="101"/>
      <c r="Q112" s="48">
        <f t="shared" si="11"/>
        <v>0</v>
      </c>
      <c r="R112" s="48">
        <f t="shared" si="12"/>
        <v>0</v>
      </c>
      <c r="S112" s="48">
        <f t="shared" si="13"/>
        <v>0</v>
      </c>
      <c r="T112" s="102"/>
    </row>
    <row r="113" spans="1:20" ht="63" x14ac:dyDescent="0.2">
      <c r="A113" s="9" t="s">
        <v>9</v>
      </c>
      <c r="B113" s="9" t="s">
        <v>135</v>
      </c>
      <c r="C113" s="9" t="s">
        <v>2054</v>
      </c>
      <c r="D113" s="74" t="s">
        <v>667</v>
      </c>
      <c r="E113" s="78" t="s">
        <v>668</v>
      </c>
      <c r="F113" s="74" t="s">
        <v>669</v>
      </c>
      <c r="G113" s="79">
        <v>61</v>
      </c>
      <c r="H113" s="86">
        <f t="shared" si="7"/>
        <v>122</v>
      </c>
      <c r="I113" s="87">
        <v>8.49</v>
      </c>
      <c r="J113" s="18">
        <v>0.1</v>
      </c>
      <c r="K113" s="47">
        <f t="shared" si="8"/>
        <v>9.3390000000000004</v>
      </c>
      <c r="L113" s="46">
        <f t="shared" si="9"/>
        <v>1035.78</v>
      </c>
      <c r="M113" s="46">
        <f t="shared" si="10"/>
        <v>1139.3579999999999</v>
      </c>
      <c r="N113" s="15" t="s">
        <v>14</v>
      </c>
      <c r="O113" s="11">
        <v>12</v>
      </c>
      <c r="P113" s="101"/>
      <c r="Q113" s="48">
        <f t="shared" si="11"/>
        <v>0</v>
      </c>
      <c r="R113" s="48">
        <f t="shared" si="12"/>
        <v>0</v>
      </c>
      <c r="S113" s="48">
        <f t="shared" si="13"/>
        <v>0</v>
      </c>
      <c r="T113" s="102"/>
    </row>
    <row r="114" spans="1:20" ht="94.5" x14ac:dyDescent="0.2">
      <c r="A114" s="9" t="s">
        <v>9</v>
      </c>
      <c r="B114" s="9" t="s">
        <v>135</v>
      </c>
      <c r="C114" s="9" t="s">
        <v>2055</v>
      </c>
      <c r="D114" s="74" t="s">
        <v>670</v>
      </c>
      <c r="E114" s="78" t="s">
        <v>671</v>
      </c>
      <c r="F114" s="74" t="s">
        <v>672</v>
      </c>
      <c r="G114" s="79">
        <v>9</v>
      </c>
      <c r="H114" s="86">
        <f t="shared" si="7"/>
        <v>18</v>
      </c>
      <c r="I114" s="87">
        <v>1.46</v>
      </c>
      <c r="J114" s="13">
        <v>0.1</v>
      </c>
      <c r="K114" s="47">
        <f t="shared" si="8"/>
        <v>1.6059999999999999</v>
      </c>
      <c r="L114" s="46">
        <f t="shared" si="9"/>
        <v>26.28</v>
      </c>
      <c r="M114" s="46">
        <f t="shared" si="10"/>
        <v>28.907999999999998</v>
      </c>
      <c r="N114" s="15" t="s">
        <v>23</v>
      </c>
      <c r="O114" s="11">
        <v>1</v>
      </c>
      <c r="P114" s="101"/>
      <c r="Q114" s="48">
        <f t="shared" si="11"/>
        <v>0</v>
      </c>
      <c r="R114" s="48">
        <f t="shared" si="12"/>
        <v>0</v>
      </c>
      <c r="S114" s="48">
        <f t="shared" si="13"/>
        <v>0</v>
      </c>
      <c r="T114" s="102"/>
    </row>
    <row r="115" spans="1:20" ht="47.25" x14ac:dyDescent="0.2">
      <c r="A115" s="9" t="s">
        <v>9</v>
      </c>
      <c r="B115" s="9" t="s">
        <v>135</v>
      </c>
      <c r="C115" s="9" t="s">
        <v>2048</v>
      </c>
      <c r="D115" s="74" t="s">
        <v>673</v>
      </c>
      <c r="E115" s="78" t="s">
        <v>674</v>
      </c>
      <c r="F115" s="74" t="s">
        <v>675</v>
      </c>
      <c r="G115" s="79">
        <v>8</v>
      </c>
      <c r="H115" s="86">
        <f t="shared" si="7"/>
        <v>16</v>
      </c>
      <c r="I115" s="87">
        <v>0.41</v>
      </c>
      <c r="J115" s="13">
        <v>0.1</v>
      </c>
      <c r="K115" s="47">
        <f t="shared" si="8"/>
        <v>0.45099999999999996</v>
      </c>
      <c r="L115" s="46">
        <f t="shared" si="9"/>
        <v>6.56</v>
      </c>
      <c r="M115" s="46">
        <f t="shared" si="10"/>
        <v>7.2159999999999993</v>
      </c>
      <c r="N115" s="15" t="s">
        <v>23</v>
      </c>
      <c r="O115" s="11">
        <v>1</v>
      </c>
      <c r="P115" s="101"/>
      <c r="Q115" s="48">
        <f t="shared" si="11"/>
        <v>0</v>
      </c>
      <c r="R115" s="48">
        <f t="shared" si="12"/>
        <v>0</v>
      </c>
      <c r="S115" s="48">
        <f t="shared" si="13"/>
        <v>0</v>
      </c>
      <c r="T115" s="102"/>
    </row>
    <row r="116" spans="1:20" ht="47.25" x14ac:dyDescent="0.2">
      <c r="A116" s="9" t="s">
        <v>9</v>
      </c>
      <c r="B116" s="9" t="s">
        <v>135</v>
      </c>
      <c r="C116" s="9" t="s">
        <v>2048</v>
      </c>
      <c r="D116" s="74" t="s">
        <v>676</v>
      </c>
      <c r="E116" s="78" t="s">
        <v>677</v>
      </c>
      <c r="F116" s="74"/>
      <c r="G116" s="79">
        <v>7</v>
      </c>
      <c r="H116" s="86">
        <f t="shared" si="7"/>
        <v>14</v>
      </c>
      <c r="I116" s="87">
        <v>1.06</v>
      </c>
      <c r="J116" s="13">
        <v>0.1</v>
      </c>
      <c r="K116" s="47">
        <f t="shared" si="8"/>
        <v>1.1660000000000001</v>
      </c>
      <c r="L116" s="46">
        <f t="shared" si="9"/>
        <v>14.84</v>
      </c>
      <c r="M116" s="46">
        <f t="shared" si="10"/>
        <v>16.324000000000002</v>
      </c>
      <c r="N116" s="15" t="s">
        <v>23</v>
      </c>
      <c r="O116" s="11">
        <v>1</v>
      </c>
      <c r="P116" s="101"/>
      <c r="Q116" s="48">
        <f t="shared" si="11"/>
        <v>0</v>
      </c>
      <c r="R116" s="48">
        <f t="shared" si="12"/>
        <v>0</v>
      </c>
      <c r="S116" s="48">
        <f t="shared" si="13"/>
        <v>0</v>
      </c>
      <c r="T116" s="102"/>
    </row>
    <row r="117" spans="1:20" ht="47.25" x14ac:dyDescent="0.2">
      <c r="A117" s="9" t="s">
        <v>9</v>
      </c>
      <c r="B117" s="9" t="s">
        <v>135</v>
      </c>
      <c r="C117" s="9" t="s">
        <v>2056</v>
      </c>
      <c r="D117" s="74" t="s">
        <v>692</v>
      </c>
      <c r="E117" s="78" t="s">
        <v>693</v>
      </c>
      <c r="F117" s="74" t="s">
        <v>694</v>
      </c>
      <c r="G117" s="79">
        <v>9</v>
      </c>
      <c r="H117" s="86">
        <f t="shared" si="7"/>
        <v>18</v>
      </c>
      <c r="I117" s="87">
        <v>7.58</v>
      </c>
      <c r="J117" s="13">
        <v>0.1</v>
      </c>
      <c r="K117" s="47">
        <f t="shared" si="8"/>
        <v>8.338000000000001</v>
      </c>
      <c r="L117" s="46">
        <f t="shared" si="9"/>
        <v>136.44</v>
      </c>
      <c r="M117" s="46">
        <f t="shared" si="10"/>
        <v>150.084</v>
      </c>
      <c r="N117" s="15" t="s">
        <v>23</v>
      </c>
      <c r="O117" s="11">
        <v>1</v>
      </c>
      <c r="P117" s="101"/>
      <c r="Q117" s="48">
        <f t="shared" si="11"/>
        <v>0</v>
      </c>
      <c r="R117" s="48">
        <f t="shared" si="12"/>
        <v>0</v>
      </c>
      <c r="S117" s="48">
        <f t="shared" si="13"/>
        <v>0</v>
      </c>
      <c r="T117" s="102"/>
    </row>
    <row r="118" spans="1:20" ht="47.25" x14ac:dyDescent="0.2">
      <c r="A118" s="9" t="s">
        <v>9</v>
      </c>
      <c r="B118" s="9" t="s">
        <v>135</v>
      </c>
      <c r="C118" s="9" t="s">
        <v>2057</v>
      </c>
      <c r="D118" s="74" t="s">
        <v>468</v>
      </c>
      <c r="E118" s="78" t="s">
        <v>469</v>
      </c>
      <c r="F118" s="74" t="s">
        <v>470</v>
      </c>
      <c r="G118" s="79">
        <v>6</v>
      </c>
      <c r="H118" s="86">
        <f t="shared" si="7"/>
        <v>12</v>
      </c>
      <c r="I118" s="87">
        <v>0.87</v>
      </c>
      <c r="J118" s="18">
        <v>0.1</v>
      </c>
      <c r="K118" s="47">
        <f t="shared" si="8"/>
        <v>0.95699999999999996</v>
      </c>
      <c r="L118" s="46">
        <f t="shared" si="9"/>
        <v>10.44</v>
      </c>
      <c r="M118" s="46">
        <f t="shared" si="10"/>
        <v>11.484</v>
      </c>
      <c r="N118" s="15" t="s">
        <v>14</v>
      </c>
      <c r="O118" s="11">
        <v>100</v>
      </c>
      <c r="P118" s="101"/>
      <c r="Q118" s="48">
        <f t="shared" si="11"/>
        <v>0</v>
      </c>
      <c r="R118" s="48">
        <f t="shared" si="12"/>
        <v>0</v>
      </c>
      <c r="S118" s="48">
        <f t="shared" si="13"/>
        <v>0</v>
      </c>
      <c r="T118" s="102"/>
    </row>
    <row r="119" spans="1:20" ht="47.25" x14ac:dyDescent="0.2">
      <c r="A119" s="9" t="s">
        <v>9</v>
      </c>
      <c r="B119" s="9" t="s">
        <v>135</v>
      </c>
      <c r="C119" s="9" t="s">
        <v>2057</v>
      </c>
      <c r="D119" s="74" t="s">
        <v>471</v>
      </c>
      <c r="E119" s="78" t="s">
        <v>472</v>
      </c>
      <c r="F119" s="74" t="s">
        <v>473</v>
      </c>
      <c r="G119" s="79">
        <v>2</v>
      </c>
      <c r="H119" s="86">
        <f t="shared" si="7"/>
        <v>4</v>
      </c>
      <c r="I119" s="87">
        <v>2.11</v>
      </c>
      <c r="J119" s="13">
        <v>0.1</v>
      </c>
      <c r="K119" s="47">
        <f t="shared" si="8"/>
        <v>2.3209999999999997</v>
      </c>
      <c r="L119" s="46">
        <f t="shared" si="9"/>
        <v>8.44</v>
      </c>
      <c r="M119" s="46">
        <f t="shared" si="10"/>
        <v>9.2839999999999989</v>
      </c>
      <c r="N119" s="15" t="s">
        <v>14</v>
      </c>
      <c r="O119" s="11">
        <v>100</v>
      </c>
      <c r="P119" s="101"/>
      <c r="Q119" s="48">
        <f t="shared" si="11"/>
        <v>0</v>
      </c>
      <c r="R119" s="48">
        <f t="shared" si="12"/>
        <v>0</v>
      </c>
      <c r="S119" s="48">
        <f t="shared" si="13"/>
        <v>0</v>
      </c>
      <c r="T119" s="102"/>
    </row>
    <row r="120" spans="1:20" ht="47.25" x14ac:dyDescent="0.2">
      <c r="A120" s="9" t="s">
        <v>9</v>
      </c>
      <c r="B120" s="9" t="s">
        <v>135</v>
      </c>
      <c r="C120" s="9" t="s">
        <v>513</v>
      </c>
      <c r="D120" s="74" t="s">
        <v>512</v>
      </c>
      <c r="E120" s="78" t="s">
        <v>513</v>
      </c>
      <c r="F120" s="74"/>
      <c r="G120" s="79">
        <v>6</v>
      </c>
      <c r="H120" s="86">
        <f t="shared" si="7"/>
        <v>12</v>
      </c>
      <c r="I120" s="87">
        <v>1.1100000000000001</v>
      </c>
      <c r="J120" s="13">
        <v>0.21</v>
      </c>
      <c r="K120" s="47">
        <f t="shared" si="8"/>
        <v>1.3431000000000002</v>
      </c>
      <c r="L120" s="46">
        <f t="shared" si="9"/>
        <v>13.32</v>
      </c>
      <c r="M120" s="46">
        <f t="shared" si="10"/>
        <v>16.117200000000004</v>
      </c>
      <c r="N120" s="15" t="s">
        <v>14</v>
      </c>
      <c r="O120" s="11">
        <v>100</v>
      </c>
      <c r="P120" s="101"/>
      <c r="Q120" s="48">
        <f t="shared" si="11"/>
        <v>0</v>
      </c>
      <c r="R120" s="48">
        <f t="shared" si="12"/>
        <v>0</v>
      </c>
      <c r="S120" s="48">
        <f t="shared" si="13"/>
        <v>0</v>
      </c>
      <c r="T120" s="102"/>
    </row>
    <row r="121" spans="1:20" ht="47.25" x14ac:dyDescent="0.2">
      <c r="A121" s="9" t="s">
        <v>9</v>
      </c>
      <c r="B121" s="9" t="s">
        <v>135</v>
      </c>
      <c r="C121" s="9" t="s">
        <v>2058</v>
      </c>
      <c r="D121" s="74" t="s">
        <v>727</v>
      </c>
      <c r="E121" s="78" t="s">
        <v>728</v>
      </c>
      <c r="F121" s="74" t="s">
        <v>729</v>
      </c>
      <c r="G121" s="79">
        <v>4231</v>
      </c>
      <c r="H121" s="86">
        <f t="shared" si="7"/>
        <v>8462</v>
      </c>
      <c r="I121" s="87">
        <v>0.17</v>
      </c>
      <c r="J121" s="13">
        <v>0.1</v>
      </c>
      <c r="K121" s="47">
        <f t="shared" si="8"/>
        <v>0.187</v>
      </c>
      <c r="L121" s="46">
        <f t="shared" si="9"/>
        <v>1438.5400000000002</v>
      </c>
      <c r="M121" s="46">
        <f t="shared" si="10"/>
        <v>1582.394</v>
      </c>
      <c r="N121" s="15" t="s">
        <v>23</v>
      </c>
      <c r="O121" s="11">
        <v>1</v>
      </c>
      <c r="P121" s="101"/>
      <c r="Q121" s="48">
        <f t="shared" si="11"/>
        <v>0</v>
      </c>
      <c r="R121" s="48">
        <f t="shared" si="12"/>
        <v>0</v>
      </c>
      <c r="S121" s="48">
        <f t="shared" si="13"/>
        <v>0</v>
      </c>
      <c r="T121" s="102"/>
    </row>
    <row r="122" spans="1:20" ht="47.25" x14ac:dyDescent="0.2">
      <c r="A122" s="9" t="s">
        <v>9</v>
      </c>
      <c r="B122" s="9" t="s">
        <v>135</v>
      </c>
      <c r="C122" s="9" t="s">
        <v>731</v>
      </c>
      <c r="D122" s="74" t="s">
        <v>730</v>
      </c>
      <c r="E122" s="78" t="s">
        <v>731</v>
      </c>
      <c r="F122" s="74" t="s">
        <v>732</v>
      </c>
      <c r="G122" s="79">
        <v>6825</v>
      </c>
      <c r="H122" s="86">
        <f t="shared" si="7"/>
        <v>13650</v>
      </c>
      <c r="I122" s="87">
        <v>0.19</v>
      </c>
      <c r="J122" s="13">
        <v>0.1</v>
      </c>
      <c r="K122" s="47">
        <f t="shared" si="8"/>
        <v>0.20900000000000002</v>
      </c>
      <c r="L122" s="46">
        <f t="shared" si="9"/>
        <v>2593.5</v>
      </c>
      <c r="M122" s="46">
        <f t="shared" si="10"/>
        <v>2852.8500000000004</v>
      </c>
      <c r="N122" s="15" t="s">
        <v>14</v>
      </c>
      <c r="O122" s="11">
        <v>275</v>
      </c>
      <c r="P122" s="101"/>
      <c r="Q122" s="48">
        <f t="shared" si="11"/>
        <v>0</v>
      </c>
      <c r="R122" s="48">
        <f t="shared" si="12"/>
        <v>0</v>
      </c>
      <c r="S122" s="48">
        <f t="shared" si="13"/>
        <v>0</v>
      </c>
      <c r="T122" s="102"/>
    </row>
    <row r="123" spans="1:20" ht="47.25" x14ac:dyDescent="0.2">
      <c r="A123" s="9" t="s">
        <v>9</v>
      </c>
      <c r="B123" s="9" t="s">
        <v>135</v>
      </c>
      <c r="C123" s="9" t="s">
        <v>734</v>
      </c>
      <c r="D123" s="74" t="s">
        <v>733</v>
      </c>
      <c r="E123" s="78" t="s">
        <v>734</v>
      </c>
      <c r="F123" s="74" t="s">
        <v>735</v>
      </c>
      <c r="G123" s="79">
        <v>1634</v>
      </c>
      <c r="H123" s="86">
        <f t="shared" si="7"/>
        <v>3268</v>
      </c>
      <c r="I123" s="87">
        <v>1.26</v>
      </c>
      <c r="J123" s="13">
        <v>0.1</v>
      </c>
      <c r="K123" s="47">
        <f t="shared" si="8"/>
        <v>1.3860000000000001</v>
      </c>
      <c r="L123" s="46">
        <f t="shared" si="9"/>
        <v>4117.68</v>
      </c>
      <c r="M123" s="46">
        <f t="shared" si="10"/>
        <v>4529.4480000000003</v>
      </c>
      <c r="N123" s="15" t="s">
        <v>14</v>
      </c>
      <c r="O123" s="11">
        <v>50</v>
      </c>
      <c r="P123" s="101"/>
      <c r="Q123" s="48">
        <f t="shared" si="11"/>
        <v>0</v>
      </c>
      <c r="R123" s="48">
        <f t="shared" si="12"/>
        <v>0</v>
      </c>
      <c r="S123" s="48">
        <f t="shared" si="13"/>
        <v>0</v>
      </c>
      <c r="T123" s="102"/>
    </row>
    <row r="124" spans="1:20" ht="47.25" x14ac:dyDescent="0.2">
      <c r="A124" s="9" t="s">
        <v>9</v>
      </c>
      <c r="B124" s="9" t="s">
        <v>135</v>
      </c>
      <c r="C124" s="9" t="s">
        <v>2059</v>
      </c>
      <c r="D124" s="74" t="s">
        <v>736</v>
      </c>
      <c r="E124" s="78" t="s">
        <v>737</v>
      </c>
      <c r="F124" s="74" t="s">
        <v>738</v>
      </c>
      <c r="G124" s="79">
        <v>31079</v>
      </c>
      <c r="H124" s="86">
        <f t="shared" si="7"/>
        <v>62158</v>
      </c>
      <c r="I124" s="87">
        <v>0.11</v>
      </c>
      <c r="J124" s="13">
        <v>0.1</v>
      </c>
      <c r="K124" s="47">
        <f t="shared" si="8"/>
        <v>0.121</v>
      </c>
      <c r="L124" s="46">
        <f t="shared" si="9"/>
        <v>6837.38</v>
      </c>
      <c r="M124" s="46">
        <f t="shared" si="10"/>
        <v>7521.1179999999995</v>
      </c>
      <c r="N124" s="15" t="s">
        <v>23</v>
      </c>
      <c r="O124" s="11">
        <v>1</v>
      </c>
      <c r="P124" s="101"/>
      <c r="Q124" s="48">
        <f t="shared" si="11"/>
        <v>0</v>
      </c>
      <c r="R124" s="48">
        <f t="shared" si="12"/>
        <v>0</v>
      </c>
      <c r="S124" s="48">
        <f t="shared" si="13"/>
        <v>0</v>
      </c>
      <c r="T124" s="102"/>
    </row>
    <row r="125" spans="1:20" ht="47.25" x14ac:dyDescent="0.2">
      <c r="A125" s="9" t="s">
        <v>9</v>
      </c>
      <c r="B125" s="9" t="s">
        <v>135</v>
      </c>
      <c r="C125" s="9" t="s">
        <v>2060</v>
      </c>
      <c r="D125" s="74" t="s">
        <v>1605</v>
      </c>
      <c r="E125" s="78" t="s">
        <v>1606</v>
      </c>
      <c r="F125" s="74"/>
      <c r="G125" s="79">
        <v>1</v>
      </c>
      <c r="H125" s="86">
        <f t="shared" si="7"/>
        <v>2</v>
      </c>
      <c r="I125" s="87">
        <v>367.75</v>
      </c>
      <c r="J125" s="13">
        <v>0.21</v>
      </c>
      <c r="K125" s="47">
        <f t="shared" si="8"/>
        <v>444.97749999999996</v>
      </c>
      <c r="L125" s="46">
        <f t="shared" si="9"/>
        <v>735.5</v>
      </c>
      <c r="M125" s="46">
        <f t="shared" si="10"/>
        <v>889.95499999999993</v>
      </c>
      <c r="N125" s="15" t="s">
        <v>14</v>
      </c>
      <c r="O125" s="27">
        <v>10</v>
      </c>
      <c r="P125" s="101"/>
      <c r="Q125" s="48">
        <f t="shared" si="11"/>
        <v>0</v>
      </c>
      <c r="R125" s="48">
        <f t="shared" si="12"/>
        <v>0</v>
      </c>
      <c r="S125" s="48">
        <f t="shared" si="13"/>
        <v>0</v>
      </c>
      <c r="T125" s="102"/>
    </row>
    <row r="126" spans="1:20" ht="47.25" x14ac:dyDescent="0.2">
      <c r="A126" s="29" t="s">
        <v>9</v>
      </c>
      <c r="B126" s="29" t="s">
        <v>135</v>
      </c>
      <c r="C126" s="9" t="s">
        <v>1834</v>
      </c>
      <c r="D126" s="75" t="s">
        <v>1833</v>
      </c>
      <c r="E126" s="75" t="s">
        <v>1834</v>
      </c>
      <c r="F126" s="75" t="s">
        <v>1835</v>
      </c>
      <c r="G126" s="79">
        <v>1</v>
      </c>
      <c r="H126" s="86">
        <f t="shared" si="7"/>
        <v>2</v>
      </c>
      <c r="I126" s="87">
        <v>43.72</v>
      </c>
      <c r="J126" s="13">
        <v>0.1</v>
      </c>
      <c r="K126" s="47">
        <f t="shared" si="8"/>
        <v>48.091999999999999</v>
      </c>
      <c r="L126" s="46">
        <f t="shared" si="9"/>
        <v>87.44</v>
      </c>
      <c r="M126" s="46">
        <f t="shared" si="10"/>
        <v>96.183999999999997</v>
      </c>
      <c r="N126" s="15" t="s">
        <v>14</v>
      </c>
      <c r="O126" s="28">
        <v>12</v>
      </c>
      <c r="P126" s="101"/>
      <c r="Q126" s="48">
        <f t="shared" si="11"/>
        <v>0</v>
      </c>
      <c r="R126" s="48">
        <f t="shared" si="12"/>
        <v>0</v>
      </c>
      <c r="S126" s="48">
        <f t="shared" si="13"/>
        <v>0</v>
      </c>
      <c r="T126" s="102"/>
    </row>
    <row r="127" spans="1:20" ht="63" x14ac:dyDescent="0.2">
      <c r="A127" s="9" t="s">
        <v>9</v>
      </c>
      <c r="B127" s="9" t="s">
        <v>135</v>
      </c>
      <c r="C127" s="9" t="s">
        <v>2061</v>
      </c>
      <c r="D127" s="74" t="s">
        <v>904</v>
      </c>
      <c r="E127" s="93" t="s">
        <v>905</v>
      </c>
      <c r="F127" s="74" t="s">
        <v>906</v>
      </c>
      <c r="G127" s="79">
        <v>5</v>
      </c>
      <c r="H127" s="86">
        <f t="shared" si="7"/>
        <v>10</v>
      </c>
      <c r="I127" s="87">
        <v>25.84</v>
      </c>
      <c r="J127" s="13">
        <v>0.1</v>
      </c>
      <c r="K127" s="47">
        <f t="shared" si="8"/>
        <v>28.423999999999999</v>
      </c>
      <c r="L127" s="46">
        <f t="shared" si="9"/>
        <v>258.39999999999998</v>
      </c>
      <c r="M127" s="46">
        <f t="shared" si="10"/>
        <v>284.24</v>
      </c>
      <c r="N127" s="15" t="s">
        <v>14</v>
      </c>
      <c r="O127" s="11">
        <v>50</v>
      </c>
      <c r="P127" s="101"/>
      <c r="Q127" s="48">
        <f t="shared" si="11"/>
        <v>0</v>
      </c>
      <c r="R127" s="48">
        <f t="shared" si="12"/>
        <v>0</v>
      </c>
      <c r="S127" s="48">
        <f t="shared" si="13"/>
        <v>0</v>
      </c>
      <c r="T127" s="102"/>
    </row>
    <row r="128" spans="1:20" ht="47.25" x14ac:dyDescent="0.2">
      <c r="A128" s="9" t="s">
        <v>9</v>
      </c>
      <c r="B128" s="9" t="s">
        <v>135</v>
      </c>
      <c r="C128" s="9" t="s">
        <v>2062</v>
      </c>
      <c r="D128" s="74" t="s">
        <v>1190</v>
      </c>
      <c r="E128" s="78" t="s">
        <v>1191</v>
      </c>
      <c r="F128" s="74" t="s">
        <v>1192</v>
      </c>
      <c r="G128" s="79">
        <v>2</v>
      </c>
      <c r="H128" s="86">
        <f t="shared" si="7"/>
        <v>4</v>
      </c>
      <c r="I128" s="87">
        <v>44.2</v>
      </c>
      <c r="J128" s="13">
        <v>0.1</v>
      </c>
      <c r="K128" s="47">
        <f t="shared" si="8"/>
        <v>48.620000000000005</v>
      </c>
      <c r="L128" s="46">
        <f t="shared" si="9"/>
        <v>176.8</v>
      </c>
      <c r="M128" s="46">
        <f t="shared" si="10"/>
        <v>194.48000000000002</v>
      </c>
      <c r="N128" s="15" t="s">
        <v>14</v>
      </c>
      <c r="O128" s="11">
        <v>50</v>
      </c>
      <c r="P128" s="101"/>
      <c r="Q128" s="48">
        <f t="shared" si="11"/>
        <v>0</v>
      </c>
      <c r="R128" s="48">
        <f t="shared" si="12"/>
        <v>0</v>
      </c>
      <c r="S128" s="48">
        <f t="shared" si="13"/>
        <v>0</v>
      </c>
      <c r="T128" s="102"/>
    </row>
    <row r="129" spans="1:20" ht="47.25" x14ac:dyDescent="0.2">
      <c r="A129" s="9" t="s">
        <v>9</v>
      </c>
      <c r="B129" s="9" t="s">
        <v>135</v>
      </c>
      <c r="C129" s="9" t="s">
        <v>2062</v>
      </c>
      <c r="D129" s="74" t="s">
        <v>1193</v>
      </c>
      <c r="E129" s="78" t="s">
        <v>1194</v>
      </c>
      <c r="F129" s="74" t="s">
        <v>1195</v>
      </c>
      <c r="G129" s="79">
        <v>4</v>
      </c>
      <c r="H129" s="86">
        <f t="shared" si="7"/>
        <v>8</v>
      </c>
      <c r="I129" s="87">
        <v>45.9</v>
      </c>
      <c r="J129" s="13">
        <v>0.1</v>
      </c>
      <c r="K129" s="47">
        <f t="shared" si="8"/>
        <v>50.489999999999995</v>
      </c>
      <c r="L129" s="46">
        <f t="shared" si="9"/>
        <v>367.2</v>
      </c>
      <c r="M129" s="46">
        <f t="shared" si="10"/>
        <v>403.91999999999996</v>
      </c>
      <c r="N129" s="15" t="s">
        <v>14</v>
      </c>
      <c r="O129" s="11">
        <v>50</v>
      </c>
      <c r="P129" s="101"/>
      <c r="Q129" s="48">
        <f t="shared" si="11"/>
        <v>0</v>
      </c>
      <c r="R129" s="48">
        <f t="shared" si="12"/>
        <v>0</v>
      </c>
      <c r="S129" s="48">
        <f t="shared" si="13"/>
        <v>0</v>
      </c>
      <c r="T129" s="102"/>
    </row>
    <row r="130" spans="1:20" ht="47.25" x14ac:dyDescent="0.2">
      <c r="A130" s="9" t="s">
        <v>9</v>
      </c>
      <c r="B130" s="9" t="s">
        <v>135</v>
      </c>
      <c r="C130" s="9" t="s">
        <v>2062</v>
      </c>
      <c r="D130" s="74" t="s">
        <v>1232</v>
      </c>
      <c r="E130" s="78" t="s">
        <v>1233</v>
      </c>
      <c r="F130" s="74" t="s">
        <v>1234</v>
      </c>
      <c r="G130" s="79">
        <v>3</v>
      </c>
      <c r="H130" s="86">
        <f t="shared" ref="H130:H193" si="14">G130*2</f>
        <v>6</v>
      </c>
      <c r="I130" s="87">
        <v>85.68</v>
      </c>
      <c r="J130" s="13">
        <v>0.1</v>
      </c>
      <c r="K130" s="47">
        <f t="shared" ref="K130:K193" si="15">I130+I130*J130</f>
        <v>94.248000000000005</v>
      </c>
      <c r="L130" s="46">
        <f t="shared" ref="L130:L193" si="16">H130*I130</f>
        <v>514.08000000000004</v>
      </c>
      <c r="M130" s="46">
        <f t="shared" ref="M130:M193" si="17">H130*K130</f>
        <v>565.48800000000006</v>
      </c>
      <c r="N130" s="15" t="s">
        <v>14</v>
      </c>
      <c r="O130" s="11">
        <v>50</v>
      </c>
      <c r="P130" s="101"/>
      <c r="Q130" s="48">
        <f t="shared" ref="Q130:Q193" si="18">P130+P130*J130</f>
        <v>0</v>
      </c>
      <c r="R130" s="48">
        <f t="shared" ref="R130:R193" si="19">P130*H130</f>
        <v>0</v>
      </c>
      <c r="S130" s="48">
        <f t="shared" ref="S130:S193" si="20">R130+R130*J130</f>
        <v>0</v>
      </c>
      <c r="T130" s="102"/>
    </row>
    <row r="131" spans="1:20" ht="47.25" x14ac:dyDescent="0.2">
      <c r="A131" s="9" t="s">
        <v>9</v>
      </c>
      <c r="B131" s="9" t="s">
        <v>135</v>
      </c>
      <c r="C131" s="9" t="s">
        <v>2062</v>
      </c>
      <c r="D131" s="74" t="s">
        <v>1235</v>
      </c>
      <c r="E131" s="78" t="s">
        <v>1236</v>
      </c>
      <c r="F131" s="74" t="s">
        <v>1237</v>
      </c>
      <c r="G131" s="79">
        <v>2</v>
      </c>
      <c r="H131" s="86">
        <f t="shared" si="14"/>
        <v>4</v>
      </c>
      <c r="I131" s="87">
        <v>61.2</v>
      </c>
      <c r="J131" s="13">
        <v>0.1</v>
      </c>
      <c r="K131" s="47">
        <f t="shared" si="15"/>
        <v>67.320000000000007</v>
      </c>
      <c r="L131" s="46">
        <f t="shared" si="16"/>
        <v>244.8</v>
      </c>
      <c r="M131" s="46">
        <f t="shared" si="17"/>
        <v>269.28000000000003</v>
      </c>
      <c r="N131" s="15" t="s">
        <v>14</v>
      </c>
      <c r="O131" s="11">
        <v>50</v>
      </c>
      <c r="P131" s="101"/>
      <c r="Q131" s="48">
        <f t="shared" si="18"/>
        <v>0</v>
      </c>
      <c r="R131" s="48">
        <f t="shared" si="19"/>
        <v>0</v>
      </c>
      <c r="S131" s="48">
        <f t="shared" si="20"/>
        <v>0</v>
      </c>
      <c r="T131" s="102"/>
    </row>
    <row r="132" spans="1:20" ht="47.25" x14ac:dyDescent="0.2">
      <c r="A132" s="9" t="s">
        <v>9</v>
      </c>
      <c r="B132" s="9" t="s">
        <v>135</v>
      </c>
      <c r="C132" s="9" t="s">
        <v>2062</v>
      </c>
      <c r="D132" s="74" t="s">
        <v>1238</v>
      </c>
      <c r="E132" s="78" t="s">
        <v>1239</v>
      </c>
      <c r="F132" s="74" t="s">
        <v>1240</v>
      </c>
      <c r="G132" s="79">
        <v>5</v>
      </c>
      <c r="H132" s="86">
        <f t="shared" si="14"/>
        <v>10</v>
      </c>
      <c r="I132" s="87">
        <v>81.599999999999994</v>
      </c>
      <c r="J132" s="13">
        <v>0.1</v>
      </c>
      <c r="K132" s="47">
        <f t="shared" si="15"/>
        <v>89.759999999999991</v>
      </c>
      <c r="L132" s="46">
        <f t="shared" si="16"/>
        <v>816</v>
      </c>
      <c r="M132" s="46">
        <f t="shared" si="17"/>
        <v>897.59999999999991</v>
      </c>
      <c r="N132" s="15" t="s">
        <v>14</v>
      </c>
      <c r="O132" s="11">
        <v>50</v>
      </c>
      <c r="P132" s="101"/>
      <c r="Q132" s="48">
        <f t="shared" si="18"/>
        <v>0</v>
      </c>
      <c r="R132" s="48">
        <f t="shared" si="19"/>
        <v>0</v>
      </c>
      <c r="S132" s="48">
        <f t="shared" si="20"/>
        <v>0</v>
      </c>
      <c r="T132" s="102"/>
    </row>
    <row r="133" spans="1:20" ht="47.25" x14ac:dyDescent="0.2">
      <c r="A133" s="9" t="s">
        <v>9</v>
      </c>
      <c r="B133" s="9" t="s">
        <v>135</v>
      </c>
      <c r="C133" s="9" t="s">
        <v>2061</v>
      </c>
      <c r="D133" s="74" t="s">
        <v>1260</v>
      </c>
      <c r="E133" s="93" t="s">
        <v>1261</v>
      </c>
      <c r="F133" s="74" t="s">
        <v>1262</v>
      </c>
      <c r="G133" s="79">
        <v>1</v>
      </c>
      <c r="H133" s="86">
        <f t="shared" si="14"/>
        <v>2</v>
      </c>
      <c r="I133" s="87">
        <v>54.4</v>
      </c>
      <c r="J133" s="13">
        <v>0.1</v>
      </c>
      <c r="K133" s="47">
        <f t="shared" si="15"/>
        <v>59.839999999999996</v>
      </c>
      <c r="L133" s="46">
        <f t="shared" si="16"/>
        <v>108.8</v>
      </c>
      <c r="M133" s="46">
        <f t="shared" si="17"/>
        <v>119.67999999999999</v>
      </c>
      <c r="N133" s="15" t="s">
        <v>14</v>
      </c>
      <c r="O133" s="17">
        <v>300</v>
      </c>
      <c r="P133" s="101"/>
      <c r="Q133" s="48">
        <f t="shared" si="18"/>
        <v>0</v>
      </c>
      <c r="R133" s="48">
        <f t="shared" si="19"/>
        <v>0</v>
      </c>
      <c r="S133" s="48">
        <f t="shared" si="20"/>
        <v>0</v>
      </c>
      <c r="T133" s="102"/>
    </row>
    <row r="134" spans="1:20" ht="47.25" x14ac:dyDescent="0.2">
      <c r="A134" s="9" t="s">
        <v>9</v>
      </c>
      <c r="B134" s="9" t="s">
        <v>135</v>
      </c>
      <c r="C134" s="9" t="s">
        <v>1577</v>
      </c>
      <c r="D134" s="74" t="s">
        <v>1576</v>
      </c>
      <c r="E134" s="78" t="s">
        <v>1577</v>
      </c>
      <c r="F134" s="74" t="s">
        <v>1578</v>
      </c>
      <c r="G134" s="79">
        <v>52</v>
      </c>
      <c r="H134" s="86">
        <f t="shared" si="14"/>
        <v>104</v>
      </c>
      <c r="I134" s="87">
        <v>21.72</v>
      </c>
      <c r="J134" s="13">
        <v>0.21</v>
      </c>
      <c r="K134" s="47">
        <f t="shared" si="15"/>
        <v>26.281199999999998</v>
      </c>
      <c r="L134" s="46">
        <f t="shared" si="16"/>
        <v>2258.88</v>
      </c>
      <c r="M134" s="46">
        <f t="shared" si="17"/>
        <v>2733.2447999999999</v>
      </c>
      <c r="N134" s="15" t="s">
        <v>14</v>
      </c>
      <c r="O134" s="27">
        <v>5</v>
      </c>
      <c r="P134" s="101"/>
      <c r="Q134" s="48">
        <f t="shared" si="18"/>
        <v>0</v>
      </c>
      <c r="R134" s="48">
        <f t="shared" si="19"/>
        <v>0</v>
      </c>
      <c r="S134" s="48">
        <f t="shared" si="20"/>
        <v>0</v>
      </c>
      <c r="T134" s="102"/>
    </row>
    <row r="135" spans="1:20" ht="47.25" x14ac:dyDescent="0.2">
      <c r="A135" s="9" t="s">
        <v>9</v>
      </c>
      <c r="B135" s="9" t="s">
        <v>135</v>
      </c>
      <c r="C135" s="9" t="s">
        <v>2063</v>
      </c>
      <c r="D135" s="74" t="s">
        <v>1603</v>
      </c>
      <c r="E135" s="78" t="s">
        <v>1604</v>
      </c>
      <c r="F135" s="74"/>
      <c r="G135" s="79">
        <v>1</v>
      </c>
      <c r="H135" s="86">
        <f t="shared" si="14"/>
        <v>2</v>
      </c>
      <c r="I135" s="87">
        <v>150.07</v>
      </c>
      <c r="J135" s="13">
        <v>0.1</v>
      </c>
      <c r="K135" s="47">
        <f t="shared" si="15"/>
        <v>165.077</v>
      </c>
      <c r="L135" s="46">
        <f t="shared" si="16"/>
        <v>300.14</v>
      </c>
      <c r="M135" s="46">
        <f t="shared" si="17"/>
        <v>330.154</v>
      </c>
      <c r="N135" s="15" t="s">
        <v>14</v>
      </c>
      <c r="O135" s="27">
        <v>12</v>
      </c>
      <c r="P135" s="101"/>
      <c r="Q135" s="48">
        <f t="shared" si="18"/>
        <v>0</v>
      </c>
      <c r="R135" s="48">
        <f t="shared" si="19"/>
        <v>0</v>
      </c>
      <c r="S135" s="48">
        <f t="shared" si="20"/>
        <v>0</v>
      </c>
      <c r="T135" s="102"/>
    </row>
    <row r="136" spans="1:20" ht="47.25" x14ac:dyDescent="0.2">
      <c r="A136" s="9" t="s">
        <v>9</v>
      </c>
      <c r="B136" s="9" t="s">
        <v>135</v>
      </c>
      <c r="C136" s="9" t="s">
        <v>1614</v>
      </c>
      <c r="D136" s="74" t="s">
        <v>1613</v>
      </c>
      <c r="E136" s="78" t="s">
        <v>1614</v>
      </c>
      <c r="F136" s="74"/>
      <c r="G136" s="79">
        <v>6</v>
      </c>
      <c r="H136" s="86">
        <f t="shared" si="14"/>
        <v>12</v>
      </c>
      <c r="I136" s="87">
        <v>272.64</v>
      </c>
      <c r="J136" s="13">
        <v>0.1</v>
      </c>
      <c r="K136" s="47">
        <f t="shared" si="15"/>
        <v>299.904</v>
      </c>
      <c r="L136" s="46">
        <f t="shared" si="16"/>
        <v>3271.68</v>
      </c>
      <c r="M136" s="46">
        <f t="shared" si="17"/>
        <v>3598.848</v>
      </c>
      <c r="N136" s="15" t="s">
        <v>14</v>
      </c>
      <c r="O136" s="27">
        <v>12</v>
      </c>
      <c r="P136" s="101"/>
      <c r="Q136" s="48">
        <f t="shared" si="18"/>
        <v>0</v>
      </c>
      <c r="R136" s="48">
        <f t="shared" si="19"/>
        <v>0</v>
      </c>
      <c r="S136" s="48">
        <f t="shared" si="20"/>
        <v>0</v>
      </c>
      <c r="T136" s="102"/>
    </row>
    <row r="137" spans="1:20" ht="47.25" x14ac:dyDescent="0.2">
      <c r="A137" s="29" t="s">
        <v>9</v>
      </c>
      <c r="B137" s="29" t="s">
        <v>135</v>
      </c>
      <c r="C137" s="9" t="s">
        <v>1807</v>
      </c>
      <c r="D137" s="74" t="s">
        <v>1806</v>
      </c>
      <c r="E137" s="75" t="s">
        <v>1807</v>
      </c>
      <c r="F137" s="75" t="s">
        <v>1808</v>
      </c>
      <c r="G137" s="79">
        <v>2</v>
      </c>
      <c r="H137" s="86">
        <f t="shared" si="14"/>
        <v>4</v>
      </c>
      <c r="I137" s="87">
        <v>45.9</v>
      </c>
      <c r="J137" s="13">
        <v>0.1</v>
      </c>
      <c r="K137" s="47">
        <f t="shared" si="15"/>
        <v>50.489999999999995</v>
      </c>
      <c r="L137" s="46">
        <f t="shared" si="16"/>
        <v>183.6</v>
      </c>
      <c r="M137" s="46">
        <f t="shared" si="17"/>
        <v>201.95999999999998</v>
      </c>
      <c r="N137" s="15" t="s">
        <v>14</v>
      </c>
      <c r="O137" s="28">
        <v>50</v>
      </c>
      <c r="P137" s="101"/>
      <c r="Q137" s="48">
        <f t="shared" si="18"/>
        <v>0</v>
      </c>
      <c r="R137" s="48">
        <f t="shared" si="19"/>
        <v>0</v>
      </c>
      <c r="S137" s="48">
        <f t="shared" si="20"/>
        <v>0</v>
      </c>
      <c r="T137" s="102"/>
    </row>
    <row r="138" spans="1:20" ht="47.25" x14ac:dyDescent="0.2">
      <c r="A138" s="29" t="s">
        <v>9</v>
      </c>
      <c r="B138" s="29" t="s">
        <v>135</v>
      </c>
      <c r="C138" s="9" t="s">
        <v>1810</v>
      </c>
      <c r="D138" s="74" t="s">
        <v>1809</v>
      </c>
      <c r="E138" s="75" t="s">
        <v>1810</v>
      </c>
      <c r="F138" s="75" t="s">
        <v>1811</v>
      </c>
      <c r="G138" s="79">
        <v>1</v>
      </c>
      <c r="H138" s="86">
        <f t="shared" si="14"/>
        <v>2</v>
      </c>
      <c r="I138" s="87">
        <v>11.02</v>
      </c>
      <c r="J138" s="13">
        <v>0.1</v>
      </c>
      <c r="K138" s="47">
        <f t="shared" si="15"/>
        <v>12.122</v>
      </c>
      <c r="L138" s="46">
        <f t="shared" si="16"/>
        <v>22.04</v>
      </c>
      <c r="M138" s="46">
        <f t="shared" si="17"/>
        <v>24.244</v>
      </c>
      <c r="N138" s="15" t="s">
        <v>14</v>
      </c>
      <c r="O138" s="28">
        <v>12</v>
      </c>
      <c r="P138" s="101"/>
      <c r="Q138" s="48">
        <f t="shared" si="18"/>
        <v>0</v>
      </c>
      <c r="R138" s="48">
        <f t="shared" si="19"/>
        <v>0</v>
      </c>
      <c r="S138" s="48">
        <f t="shared" si="20"/>
        <v>0</v>
      </c>
      <c r="T138" s="102"/>
    </row>
    <row r="139" spans="1:20" ht="47.25" x14ac:dyDescent="0.2">
      <c r="A139" s="29" t="s">
        <v>9</v>
      </c>
      <c r="B139" s="29" t="s">
        <v>135</v>
      </c>
      <c r="C139" s="9" t="s">
        <v>1813</v>
      </c>
      <c r="D139" s="74" t="s">
        <v>1812</v>
      </c>
      <c r="E139" s="75" t="s">
        <v>1813</v>
      </c>
      <c r="F139" s="75" t="s">
        <v>1814</v>
      </c>
      <c r="G139" s="79">
        <v>1</v>
      </c>
      <c r="H139" s="86">
        <f t="shared" si="14"/>
        <v>2</v>
      </c>
      <c r="I139" s="87">
        <v>253.04</v>
      </c>
      <c r="J139" s="13">
        <v>0.1</v>
      </c>
      <c r="K139" s="47">
        <f t="shared" si="15"/>
        <v>278.34399999999999</v>
      </c>
      <c r="L139" s="46">
        <f t="shared" si="16"/>
        <v>506.08</v>
      </c>
      <c r="M139" s="46">
        <f t="shared" si="17"/>
        <v>556.68799999999999</v>
      </c>
      <c r="N139" s="15" t="s">
        <v>14</v>
      </c>
      <c r="O139" s="28">
        <v>36</v>
      </c>
      <c r="P139" s="101"/>
      <c r="Q139" s="48">
        <f t="shared" si="18"/>
        <v>0</v>
      </c>
      <c r="R139" s="48">
        <f t="shared" si="19"/>
        <v>0</v>
      </c>
      <c r="S139" s="48">
        <f t="shared" si="20"/>
        <v>0</v>
      </c>
      <c r="T139" s="102"/>
    </row>
    <row r="140" spans="1:20" ht="47.25" x14ac:dyDescent="0.2">
      <c r="A140" s="29" t="s">
        <v>9</v>
      </c>
      <c r="B140" s="29" t="s">
        <v>135</v>
      </c>
      <c r="C140" s="9" t="s">
        <v>1816</v>
      </c>
      <c r="D140" s="74" t="s">
        <v>1815</v>
      </c>
      <c r="E140" s="75" t="s">
        <v>1816</v>
      </c>
      <c r="F140" s="75" t="s">
        <v>1817</v>
      </c>
      <c r="G140" s="79">
        <v>1</v>
      </c>
      <c r="H140" s="86">
        <f t="shared" si="14"/>
        <v>2</v>
      </c>
      <c r="I140" s="87">
        <v>133.4</v>
      </c>
      <c r="J140" s="13">
        <v>0.1</v>
      </c>
      <c r="K140" s="47">
        <f t="shared" si="15"/>
        <v>146.74</v>
      </c>
      <c r="L140" s="46">
        <f t="shared" si="16"/>
        <v>266.8</v>
      </c>
      <c r="M140" s="46">
        <f t="shared" si="17"/>
        <v>293.48</v>
      </c>
      <c r="N140" s="15" t="s">
        <v>14</v>
      </c>
      <c r="O140" s="28">
        <v>36</v>
      </c>
      <c r="P140" s="101"/>
      <c r="Q140" s="48">
        <f t="shared" si="18"/>
        <v>0</v>
      </c>
      <c r="R140" s="48">
        <f t="shared" si="19"/>
        <v>0</v>
      </c>
      <c r="S140" s="48">
        <f t="shared" si="20"/>
        <v>0</v>
      </c>
      <c r="T140" s="102"/>
    </row>
    <row r="141" spans="1:20" ht="47.25" x14ac:dyDescent="0.2">
      <c r="A141" s="29" t="s">
        <v>9</v>
      </c>
      <c r="B141" s="29" t="s">
        <v>135</v>
      </c>
      <c r="C141" s="9" t="s">
        <v>1819</v>
      </c>
      <c r="D141" s="74" t="s">
        <v>1818</v>
      </c>
      <c r="E141" s="75" t="s">
        <v>1819</v>
      </c>
      <c r="F141" s="75" t="s">
        <v>1820</v>
      </c>
      <c r="G141" s="79">
        <v>1</v>
      </c>
      <c r="H141" s="86">
        <f t="shared" si="14"/>
        <v>2</v>
      </c>
      <c r="I141" s="87">
        <v>114.73</v>
      </c>
      <c r="J141" s="13">
        <v>0.1</v>
      </c>
      <c r="K141" s="47">
        <f t="shared" si="15"/>
        <v>126.203</v>
      </c>
      <c r="L141" s="46">
        <f t="shared" si="16"/>
        <v>229.46</v>
      </c>
      <c r="M141" s="46">
        <f t="shared" si="17"/>
        <v>252.40600000000001</v>
      </c>
      <c r="N141" s="15" t="s">
        <v>14</v>
      </c>
      <c r="O141" s="28">
        <v>12</v>
      </c>
      <c r="P141" s="101"/>
      <c r="Q141" s="48">
        <f t="shared" si="18"/>
        <v>0</v>
      </c>
      <c r="R141" s="48">
        <f t="shared" si="19"/>
        <v>0</v>
      </c>
      <c r="S141" s="48">
        <f t="shared" si="20"/>
        <v>0</v>
      </c>
      <c r="T141" s="102"/>
    </row>
    <row r="142" spans="1:20" ht="47.25" x14ac:dyDescent="0.2">
      <c r="A142" s="29" t="s">
        <v>9</v>
      </c>
      <c r="B142" s="29" t="s">
        <v>135</v>
      </c>
      <c r="C142" s="9" t="s">
        <v>1822</v>
      </c>
      <c r="D142" s="74" t="s">
        <v>1821</v>
      </c>
      <c r="E142" s="75" t="s">
        <v>1822</v>
      </c>
      <c r="F142" s="75" t="s">
        <v>1823</v>
      </c>
      <c r="G142" s="79">
        <v>1</v>
      </c>
      <c r="H142" s="86">
        <f t="shared" si="14"/>
        <v>2</v>
      </c>
      <c r="I142" s="87">
        <v>104.19</v>
      </c>
      <c r="J142" s="13">
        <v>0.1</v>
      </c>
      <c r="K142" s="47">
        <f t="shared" si="15"/>
        <v>114.60899999999999</v>
      </c>
      <c r="L142" s="46">
        <f t="shared" si="16"/>
        <v>208.38</v>
      </c>
      <c r="M142" s="46">
        <f t="shared" si="17"/>
        <v>229.21799999999999</v>
      </c>
      <c r="N142" s="15" t="s">
        <v>14</v>
      </c>
      <c r="O142" s="28">
        <v>12</v>
      </c>
      <c r="P142" s="101"/>
      <c r="Q142" s="48">
        <f t="shared" si="18"/>
        <v>0</v>
      </c>
      <c r="R142" s="48">
        <f t="shared" si="19"/>
        <v>0</v>
      </c>
      <c r="S142" s="48">
        <f t="shared" si="20"/>
        <v>0</v>
      </c>
      <c r="T142" s="102"/>
    </row>
    <row r="143" spans="1:20" ht="47.25" x14ac:dyDescent="0.2">
      <c r="A143" s="29" t="s">
        <v>9</v>
      </c>
      <c r="B143" s="29" t="s">
        <v>135</v>
      </c>
      <c r="C143" s="9" t="s">
        <v>1825</v>
      </c>
      <c r="D143" s="74" t="s">
        <v>1824</v>
      </c>
      <c r="E143" s="75" t="s">
        <v>1825</v>
      </c>
      <c r="F143" s="75" t="s">
        <v>1826</v>
      </c>
      <c r="G143" s="79">
        <v>1</v>
      </c>
      <c r="H143" s="86">
        <f t="shared" si="14"/>
        <v>2</v>
      </c>
      <c r="I143" s="87">
        <v>189.42</v>
      </c>
      <c r="J143" s="13">
        <v>0.1</v>
      </c>
      <c r="K143" s="47">
        <f t="shared" si="15"/>
        <v>208.36199999999999</v>
      </c>
      <c r="L143" s="46">
        <f t="shared" si="16"/>
        <v>378.84</v>
      </c>
      <c r="M143" s="46">
        <f t="shared" si="17"/>
        <v>416.72399999999999</v>
      </c>
      <c r="N143" s="15" t="s">
        <v>14</v>
      </c>
      <c r="O143" s="28">
        <v>36</v>
      </c>
      <c r="P143" s="101"/>
      <c r="Q143" s="48">
        <f t="shared" si="18"/>
        <v>0</v>
      </c>
      <c r="R143" s="48">
        <f t="shared" si="19"/>
        <v>0</v>
      </c>
      <c r="S143" s="48">
        <f t="shared" si="20"/>
        <v>0</v>
      </c>
      <c r="T143" s="102"/>
    </row>
    <row r="144" spans="1:20" ht="47.25" x14ac:dyDescent="0.2">
      <c r="A144" s="29" t="s">
        <v>9</v>
      </c>
      <c r="B144" s="29" t="s">
        <v>135</v>
      </c>
      <c r="C144" s="9" t="s">
        <v>1828</v>
      </c>
      <c r="D144" s="74" t="s">
        <v>1827</v>
      </c>
      <c r="E144" s="75" t="s">
        <v>1828</v>
      </c>
      <c r="F144" s="75" t="s">
        <v>1829</v>
      </c>
      <c r="G144" s="79">
        <v>1</v>
      </c>
      <c r="H144" s="86">
        <f t="shared" si="14"/>
        <v>2</v>
      </c>
      <c r="I144" s="87">
        <v>139.04</v>
      </c>
      <c r="J144" s="13">
        <v>0.1</v>
      </c>
      <c r="K144" s="47">
        <f t="shared" si="15"/>
        <v>152.94399999999999</v>
      </c>
      <c r="L144" s="46">
        <f t="shared" si="16"/>
        <v>278.08</v>
      </c>
      <c r="M144" s="46">
        <f t="shared" si="17"/>
        <v>305.88799999999998</v>
      </c>
      <c r="N144" s="15" t="s">
        <v>14</v>
      </c>
      <c r="O144" s="28">
        <v>12</v>
      </c>
      <c r="P144" s="101"/>
      <c r="Q144" s="48">
        <f t="shared" si="18"/>
        <v>0</v>
      </c>
      <c r="R144" s="48">
        <f t="shared" si="19"/>
        <v>0</v>
      </c>
      <c r="S144" s="48">
        <f t="shared" si="20"/>
        <v>0</v>
      </c>
      <c r="T144" s="102"/>
    </row>
    <row r="145" spans="1:20" ht="47.25" x14ac:dyDescent="0.2">
      <c r="A145" s="29" t="s">
        <v>9</v>
      </c>
      <c r="B145" s="29" t="s">
        <v>135</v>
      </c>
      <c r="C145" s="9" t="s">
        <v>1831</v>
      </c>
      <c r="D145" s="74" t="s">
        <v>1830</v>
      </c>
      <c r="E145" s="75" t="s">
        <v>1831</v>
      </c>
      <c r="F145" s="75" t="s">
        <v>1832</v>
      </c>
      <c r="G145" s="79">
        <v>1</v>
      </c>
      <c r="H145" s="86">
        <f t="shared" si="14"/>
        <v>2</v>
      </c>
      <c r="I145" s="87">
        <v>165.09</v>
      </c>
      <c r="J145" s="13">
        <v>0.1</v>
      </c>
      <c r="K145" s="47">
        <f t="shared" si="15"/>
        <v>181.59899999999999</v>
      </c>
      <c r="L145" s="46">
        <f t="shared" si="16"/>
        <v>330.18</v>
      </c>
      <c r="M145" s="46">
        <f t="shared" si="17"/>
        <v>363.19799999999998</v>
      </c>
      <c r="N145" s="15" t="s">
        <v>14</v>
      </c>
      <c r="O145" s="28">
        <v>12</v>
      </c>
      <c r="P145" s="101"/>
      <c r="Q145" s="48">
        <f t="shared" si="18"/>
        <v>0</v>
      </c>
      <c r="R145" s="48">
        <f t="shared" si="19"/>
        <v>0</v>
      </c>
      <c r="S145" s="48">
        <f t="shared" si="20"/>
        <v>0</v>
      </c>
      <c r="T145" s="102"/>
    </row>
    <row r="146" spans="1:20" ht="47.25" x14ac:dyDescent="0.2">
      <c r="A146" s="29" t="s">
        <v>9</v>
      </c>
      <c r="B146" s="29" t="s">
        <v>135</v>
      </c>
      <c r="C146" s="9" t="s">
        <v>1837</v>
      </c>
      <c r="D146" s="74" t="s">
        <v>1836</v>
      </c>
      <c r="E146" s="75" t="s">
        <v>1837</v>
      </c>
      <c r="F146" s="75" t="s">
        <v>1838</v>
      </c>
      <c r="G146" s="79">
        <v>1</v>
      </c>
      <c r="H146" s="86">
        <f t="shared" si="14"/>
        <v>2</v>
      </c>
      <c r="I146" s="87">
        <v>188.53</v>
      </c>
      <c r="J146" s="13">
        <v>0.1</v>
      </c>
      <c r="K146" s="47">
        <f t="shared" si="15"/>
        <v>207.38300000000001</v>
      </c>
      <c r="L146" s="46">
        <f t="shared" si="16"/>
        <v>377.06</v>
      </c>
      <c r="M146" s="46">
        <f t="shared" si="17"/>
        <v>414.76600000000002</v>
      </c>
      <c r="N146" s="15" t="s">
        <v>14</v>
      </c>
      <c r="O146" s="28">
        <v>12</v>
      </c>
      <c r="P146" s="101"/>
      <c r="Q146" s="48">
        <f t="shared" si="18"/>
        <v>0</v>
      </c>
      <c r="R146" s="48">
        <f t="shared" si="19"/>
        <v>0</v>
      </c>
      <c r="S146" s="48">
        <f t="shared" si="20"/>
        <v>0</v>
      </c>
      <c r="T146" s="102"/>
    </row>
    <row r="147" spans="1:20" ht="47.25" x14ac:dyDescent="0.2">
      <c r="A147" s="29" t="s">
        <v>9</v>
      </c>
      <c r="B147" s="29" t="s">
        <v>135</v>
      </c>
      <c r="C147" s="9" t="s">
        <v>1840</v>
      </c>
      <c r="D147" s="74" t="s">
        <v>1839</v>
      </c>
      <c r="E147" s="75" t="s">
        <v>1840</v>
      </c>
      <c r="F147" s="75" t="s">
        <v>1841</v>
      </c>
      <c r="G147" s="79">
        <v>1</v>
      </c>
      <c r="H147" s="86">
        <f t="shared" si="14"/>
        <v>2</v>
      </c>
      <c r="I147" s="87">
        <v>97.84</v>
      </c>
      <c r="J147" s="13">
        <v>0.1</v>
      </c>
      <c r="K147" s="47">
        <f t="shared" si="15"/>
        <v>107.62400000000001</v>
      </c>
      <c r="L147" s="46">
        <f t="shared" si="16"/>
        <v>195.68</v>
      </c>
      <c r="M147" s="46">
        <f t="shared" si="17"/>
        <v>215.24800000000002</v>
      </c>
      <c r="N147" s="15" t="s">
        <v>14</v>
      </c>
      <c r="O147" s="28">
        <v>24</v>
      </c>
      <c r="P147" s="101"/>
      <c r="Q147" s="48">
        <f t="shared" si="18"/>
        <v>0</v>
      </c>
      <c r="R147" s="48">
        <f t="shared" si="19"/>
        <v>0</v>
      </c>
      <c r="S147" s="48">
        <f t="shared" si="20"/>
        <v>0</v>
      </c>
      <c r="T147" s="102"/>
    </row>
    <row r="148" spans="1:20" ht="47.25" x14ac:dyDescent="0.2">
      <c r="A148" s="29" t="s">
        <v>9</v>
      </c>
      <c r="B148" s="29" t="s">
        <v>135</v>
      </c>
      <c r="C148" s="9" t="s">
        <v>1843</v>
      </c>
      <c r="D148" s="74" t="s">
        <v>1842</v>
      </c>
      <c r="E148" s="75" t="s">
        <v>1843</v>
      </c>
      <c r="F148" s="75" t="s">
        <v>1844</v>
      </c>
      <c r="G148" s="79">
        <v>1</v>
      </c>
      <c r="H148" s="86">
        <f t="shared" si="14"/>
        <v>2</v>
      </c>
      <c r="I148" s="87">
        <v>34.15</v>
      </c>
      <c r="J148" s="13">
        <v>0.1</v>
      </c>
      <c r="K148" s="47">
        <f t="shared" si="15"/>
        <v>37.564999999999998</v>
      </c>
      <c r="L148" s="46">
        <f t="shared" si="16"/>
        <v>68.3</v>
      </c>
      <c r="M148" s="46">
        <f t="shared" si="17"/>
        <v>75.13</v>
      </c>
      <c r="N148" s="15" t="s">
        <v>14</v>
      </c>
      <c r="O148" s="28">
        <v>36</v>
      </c>
      <c r="P148" s="101"/>
      <c r="Q148" s="48">
        <f t="shared" si="18"/>
        <v>0</v>
      </c>
      <c r="R148" s="48">
        <f t="shared" si="19"/>
        <v>0</v>
      </c>
      <c r="S148" s="48">
        <f t="shared" si="20"/>
        <v>0</v>
      </c>
      <c r="T148" s="102"/>
    </row>
    <row r="149" spans="1:20" ht="47.25" x14ac:dyDescent="0.2">
      <c r="A149" s="29" t="s">
        <v>9</v>
      </c>
      <c r="B149" s="29" t="s">
        <v>135</v>
      </c>
      <c r="C149" s="9" t="s">
        <v>1846</v>
      </c>
      <c r="D149" s="74" t="s">
        <v>1845</v>
      </c>
      <c r="E149" s="75" t="s">
        <v>1846</v>
      </c>
      <c r="F149" s="75" t="s">
        <v>1847</v>
      </c>
      <c r="G149" s="79">
        <v>1</v>
      </c>
      <c r="H149" s="86">
        <f t="shared" si="14"/>
        <v>2</v>
      </c>
      <c r="I149" s="87">
        <v>185.44</v>
      </c>
      <c r="J149" s="13">
        <v>0.1</v>
      </c>
      <c r="K149" s="47">
        <f t="shared" si="15"/>
        <v>203.98400000000001</v>
      </c>
      <c r="L149" s="46">
        <f t="shared" si="16"/>
        <v>370.88</v>
      </c>
      <c r="M149" s="46">
        <f t="shared" si="17"/>
        <v>407.96800000000002</v>
      </c>
      <c r="N149" s="15" t="s">
        <v>14</v>
      </c>
      <c r="O149" s="28">
        <v>12</v>
      </c>
      <c r="P149" s="101"/>
      <c r="Q149" s="48">
        <f t="shared" si="18"/>
        <v>0</v>
      </c>
      <c r="R149" s="48">
        <f t="shared" si="19"/>
        <v>0</v>
      </c>
      <c r="S149" s="48">
        <f t="shared" si="20"/>
        <v>0</v>
      </c>
      <c r="T149" s="102"/>
    </row>
    <row r="150" spans="1:20" ht="47.25" x14ac:dyDescent="0.2">
      <c r="A150" s="29" t="s">
        <v>9</v>
      </c>
      <c r="B150" s="29" t="s">
        <v>135</v>
      </c>
      <c r="C150" s="9" t="s">
        <v>1849</v>
      </c>
      <c r="D150" s="74" t="s">
        <v>1848</v>
      </c>
      <c r="E150" s="75" t="s">
        <v>1849</v>
      </c>
      <c r="F150" s="75" t="s">
        <v>1850</v>
      </c>
      <c r="G150" s="79">
        <v>1</v>
      </c>
      <c r="H150" s="86">
        <f t="shared" si="14"/>
        <v>2</v>
      </c>
      <c r="I150" s="87">
        <v>29.74</v>
      </c>
      <c r="J150" s="13">
        <v>0.1</v>
      </c>
      <c r="K150" s="47">
        <f t="shared" si="15"/>
        <v>32.713999999999999</v>
      </c>
      <c r="L150" s="46">
        <f t="shared" si="16"/>
        <v>59.48</v>
      </c>
      <c r="M150" s="46">
        <f t="shared" si="17"/>
        <v>65.427999999999997</v>
      </c>
      <c r="N150" s="15" t="s">
        <v>14</v>
      </c>
      <c r="O150" s="28">
        <v>36</v>
      </c>
      <c r="P150" s="101"/>
      <c r="Q150" s="48">
        <f t="shared" si="18"/>
        <v>0</v>
      </c>
      <c r="R150" s="48">
        <f t="shared" si="19"/>
        <v>0</v>
      </c>
      <c r="S150" s="48">
        <f t="shared" si="20"/>
        <v>0</v>
      </c>
      <c r="T150" s="102"/>
    </row>
    <row r="151" spans="1:20" ht="110.25" x14ac:dyDescent="0.2">
      <c r="A151" s="9" t="s">
        <v>9</v>
      </c>
      <c r="B151" s="9" t="s">
        <v>135</v>
      </c>
      <c r="C151" s="9" t="s">
        <v>2064</v>
      </c>
      <c r="D151" s="74" t="s">
        <v>420</v>
      </c>
      <c r="E151" s="78" t="s">
        <v>421</v>
      </c>
      <c r="F151" s="88"/>
      <c r="G151" s="79">
        <v>7</v>
      </c>
      <c r="H151" s="86">
        <f t="shared" si="14"/>
        <v>14</v>
      </c>
      <c r="I151" s="87">
        <v>29.1</v>
      </c>
      <c r="J151" s="13">
        <v>0.1</v>
      </c>
      <c r="K151" s="47">
        <f t="shared" si="15"/>
        <v>32.010000000000005</v>
      </c>
      <c r="L151" s="46">
        <f t="shared" si="16"/>
        <v>407.40000000000003</v>
      </c>
      <c r="M151" s="46">
        <f t="shared" si="17"/>
        <v>448.1400000000001</v>
      </c>
      <c r="N151" s="15" t="s">
        <v>14</v>
      </c>
      <c r="O151" s="19">
        <v>5</v>
      </c>
      <c r="P151" s="101"/>
      <c r="Q151" s="48">
        <f t="shared" si="18"/>
        <v>0</v>
      </c>
      <c r="R151" s="48">
        <f t="shared" si="19"/>
        <v>0</v>
      </c>
      <c r="S151" s="48">
        <f t="shared" si="20"/>
        <v>0</v>
      </c>
      <c r="T151" s="102"/>
    </row>
    <row r="152" spans="1:20" ht="63" x14ac:dyDescent="0.2">
      <c r="A152" s="9" t="s">
        <v>9</v>
      </c>
      <c r="B152" s="9" t="s">
        <v>135</v>
      </c>
      <c r="C152" s="9" t="s">
        <v>2065</v>
      </c>
      <c r="D152" s="74" t="s">
        <v>613</v>
      </c>
      <c r="E152" s="78" t="s">
        <v>614</v>
      </c>
      <c r="F152" s="74" t="s">
        <v>615</v>
      </c>
      <c r="G152" s="79">
        <v>7</v>
      </c>
      <c r="H152" s="86">
        <f t="shared" si="14"/>
        <v>14</v>
      </c>
      <c r="I152" s="87">
        <v>94.66</v>
      </c>
      <c r="J152" s="13">
        <v>0.1</v>
      </c>
      <c r="K152" s="47">
        <f t="shared" si="15"/>
        <v>104.12599999999999</v>
      </c>
      <c r="L152" s="46">
        <f t="shared" si="16"/>
        <v>1325.24</v>
      </c>
      <c r="M152" s="46">
        <f t="shared" si="17"/>
        <v>1457.7639999999999</v>
      </c>
      <c r="N152" s="15" t="s">
        <v>14</v>
      </c>
      <c r="O152" s="11">
        <v>12</v>
      </c>
      <c r="P152" s="101"/>
      <c r="Q152" s="48">
        <f t="shared" si="18"/>
        <v>0</v>
      </c>
      <c r="R152" s="48">
        <f t="shared" si="19"/>
        <v>0</v>
      </c>
      <c r="S152" s="48">
        <f t="shared" si="20"/>
        <v>0</v>
      </c>
      <c r="T152" s="102"/>
    </row>
    <row r="153" spans="1:20" ht="47.25" x14ac:dyDescent="0.2">
      <c r="A153" s="9" t="s">
        <v>9</v>
      </c>
      <c r="B153" s="9" t="s">
        <v>135</v>
      </c>
      <c r="C153" s="9" t="s">
        <v>2066</v>
      </c>
      <c r="D153" s="74" t="s">
        <v>628</v>
      </c>
      <c r="E153" s="78" t="s">
        <v>629</v>
      </c>
      <c r="F153" s="74" t="s">
        <v>630</v>
      </c>
      <c r="G153" s="79">
        <v>2</v>
      </c>
      <c r="H153" s="86">
        <f t="shared" si="14"/>
        <v>4</v>
      </c>
      <c r="I153" s="87">
        <v>80.430000000000007</v>
      </c>
      <c r="J153" s="13">
        <v>0.1</v>
      </c>
      <c r="K153" s="47">
        <f t="shared" si="15"/>
        <v>88.473000000000013</v>
      </c>
      <c r="L153" s="46">
        <f t="shared" si="16"/>
        <v>321.72000000000003</v>
      </c>
      <c r="M153" s="46">
        <f t="shared" si="17"/>
        <v>353.89200000000005</v>
      </c>
      <c r="N153" s="15" t="s">
        <v>14</v>
      </c>
      <c r="O153" s="11">
        <v>24</v>
      </c>
      <c r="P153" s="101"/>
      <c r="Q153" s="48">
        <f t="shared" si="18"/>
        <v>0</v>
      </c>
      <c r="R153" s="48">
        <f t="shared" si="19"/>
        <v>0</v>
      </c>
      <c r="S153" s="48">
        <f t="shared" si="20"/>
        <v>0</v>
      </c>
      <c r="T153" s="102"/>
    </row>
    <row r="154" spans="1:20" ht="47.25" x14ac:dyDescent="0.2">
      <c r="A154" s="9" t="s">
        <v>9</v>
      </c>
      <c r="B154" s="9" t="s">
        <v>135</v>
      </c>
      <c r="C154" s="9" t="s">
        <v>2067</v>
      </c>
      <c r="D154" s="74" t="s">
        <v>687</v>
      </c>
      <c r="E154" s="78" t="s">
        <v>688</v>
      </c>
      <c r="F154" s="88"/>
      <c r="G154" s="79">
        <v>1</v>
      </c>
      <c r="H154" s="86">
        <f t="shared" si="14"/>
        <v>2</v>
      </c>
      <c r="I154" s="87">
        <v>172.9</v>
      </c>
      <c r="J154" s="18">
        <v>0.21</v>
      </c>
      <c r="K154" s="47">
        <f t="shared" si="15"/>
        <v>209.209</v>
      </c>
      <c r="L154" s="46">
        <f t="shared" si="16"/>
        <v>345.8</v>
      </c>
      <c r="M154" s="46">
        <f t="shared" si="17"/>
        <v>418.41800000000001</v>
      </c>
      <c r="N154" s="15" t="s">
        <v>14</v>
      </c>
      <c r="O154" s="11">
        <v>14</v>
      </c>
      <c r="P154" s="101"/>
      <c r="Q154" s="48">
        <f t="shared" si="18"/>
        <v>0</v>
      </c>
      <c r="R154" s="48">
        <f t="shared" si="19"/>
        <v>0</v>
      </c>
      <c r="S154" s="48">
        <f t="shared" si="20"/>
        <v>0</v>
      </c>
      <c r="T154" s="102"/>
    </row>
    <row r="155" spans="1:20" ht="47.25" x14ac:dyDescent="0.2">
      <c r="A155" s="9" t="s">
        <v>9</v>
      </c>
      <c r="B155" s="9" t="s">
        <v>135</v>
      </c>
      <c r="C155" s="9" t="s">
        <v>2068</v>
      </c>
      <c r="D155" s="74" t="s">
        <v>915</v>
      </c>
      <c r="E155" s="78" t="s">
        <v>916</v>
      </c>
      <c r="F155" s="74" t="s">
        <v>917</v>
      </c>
      <c r="G155" s="79">
        <v>2</v>
      </c>
      <c r="H155" s="86">
        <f t="shared" si="14"/>
        <v>4</v>
      </c>
      <c r="I155" s="87">
        <v>9.39</v>
      </c>
      <c r="J155" s="13">
        <v>0.1</v>
      </c>
      <c r="K155" s="47">
        <f t="shared" si="15"/>
        <v>10.329000000000001</v>
      </c>
      <c r="L155" s="46">
        <f t="shared" si="16"/>
        <v>37.56</v>
      </c>
      <c r="M155" s="46">
        <f t="shared" si="17"/>
        <v>41.316000000000003</v>
      </c>
      <c r="N155" s="15" t="s">
        <v>23</v>
      </c>
      <c r="O155" s="11">
        <v>1</v>
      </c>
      <c r="P155" s="101"/>
      <c r="Q155" s="48">
        <f t="shared" si="18"/>
        <v>0</v>
      </c>
      <c r="R155" s="48">
        <f t="shared" si="19"/>
        <v>0</v>
      </c>
      <c r="S155" s="48">
        <f t="shared" si="20"/>
        <v>0</v>
      </c>
      <c r="T155" s="102"/>
    </row>
    <row r="156" spans="1:20" ht="47.25" x14ac:dyDescent="0.2">
      <c r="A156" s="9" t="s">
        <v>9</v>
      </c>
      <c r="B156" s="9" t="s">
        <v>135</v>
      </c>
      <c r="C156" s="9" t="s">
        <v>2069</v>
      </c>
      <c r="D156" s="74" t="s">
        <v>1246</v>
      </c>
      <c r="E156" s="78" t="s">
        <v>1247</v>
      </c>
      <c r="F156" s="88"/>
      <c r="G156" s="79">
        <v>2</v>
      </c>
      <c r="H156" s="86">
        <f t="shared" si="14"/>
        <v>4</v>
      </c>
      <c r="I156" s="87">
        <v>12.11</v>
      </c>
      <c r="J156" s="13">
        <v>0.1</v>
      </c>
      <c r="K156" s="47">
        <f t="shared" si="15"/>
        <v>13.321</v>
      </c>
      <c r="L156" s="46">
        <f t="shared" si="16"/>
        <v>48.44</v>
      </c>
      <c r="M156" s="46">
        <f t="shared" si="17"/>
        <v>53.283999999999999</v>
      </c>
      <c r="N156" s="15" t="s">
        <v>14</v>
      </c>
      <c r="O156" s="11">
        <v>5</v>
      </c>
      <c r="P156" s="101"/>
      <c r="Q156" s="48">
        <f t="shared" si="18"/>
        <v>0</v>
      </c>
      <c r="R156" s="48">
        <f t="shared" si="19"/>
        <v>0</v>
      </c>
      <c r="S156" s="48">
        <f t="shared" si="20"/>
        <v>0</v>
      </c>
      <c r="T156" s="102"/>
    </row>
    <row r="157" spans="1:20" ht="47.25" x14ac:dyDescent="0.2">
      <c r="A157" s="9" t="s">
        <v>9</v>
      </c>
      <c r="B157" s="9" t="s">
        <v>135</v>
      </c>
      <c r="C157" s="9" t="s">
        <v>2070</v>
      </c>
      <c r="D157" s="74" t="s">
        <v>1387</v>
      </c>
      <c r="E157" s="78" t="s">
        <v>1388</v>
      </c>
      <c r="F157" s="74" t="s">
        <v>1389</v>
      </c>
      <c r="G157" s="79">
        <v>33</v>
      </c>
      <c r="H157" s="86">
        <f t="shared" si="14"/>
        <v>66</v>
      </c>
      <c r="I157" s="87">
        <v>2.2999999999999998</v>
      </c>
      <c r="J157" s="13">
        <v>0.1</v>
      </c>
      <c r="K157" s="47">
        <f t="shared" si="15"/>
        <v>2.5299999999999998</v>
      </c>
      <c r="L157" s="46">
        <f t="shared" si="16"/>
        <v>151.79999999999998</v>
      </c>
      <c r="M157" s="46">
        <f t="shared" si="17"/>
        <v>166.98</v>
      </c>
      <c r="N157" s="15" t="s">
        <v>23</v>
      </c>
      <c r="O157" s="11">
        <v>1</v>
      </c>
      <c r="P157" s="101"/>
      <c r="Q157" s="48">
        <f t="shared" si="18"/>
        <v>0</v>
      </c>
      <c r="R157" s="48">
        <f t="shared" si="19"/>
        <v>0</v>
      </c>
      <c r="S157" s="48">
        <f t="shared" si="20"/>
        <v>0</v>
      </c>
      <c r="T157" s="102"/>
    </row>
    <row r="158" spans="1:20" ht="47.25" x14ac:dyDescent="0.2">
      <c r="A158" s="9" t="s">
        <v>9</v>
      </c>
      <c r="B158" s="9" t="s">
        <v>135</v>
      </c>
      <c r="C158" s="9" t="s">
        <v>1391</v>
      </c>
      <c r="D158" s="74" t="s">
        <v>1390</v>
      </c>
      <c r="E158" s="78" t="s">
        <v>1391</v>
      </c>
      <c r="F158" s="74"/>
      <c r="G158" s="79">
        <v>64</v>
      </c>
      <c r="H158" s="86">
        <f t="shared" si="14"/>
        <v>128</v>
      </c>
      <c r="I158" s="87">
        <v>2.72</v>
      </c>
      <c r="J158" s="13">
        <v>0.1</v>
      </c>
      <c r="K158" s="47">
        <f t="shared" si="15"/>
        <v>2.992</v>
      </c>
      <c r="L158" s="46">
        <f t="shared" si="16"/>
        <v>348.16</v>
      </c>
      <c r="M158" s="46">
        <f t="shared" si="17"/>
        <v>382.976</v>
      </c>
      <c r="N158" s="15" t="s">
        <v>23</v>
      </c>
      <c r="O158" s="11">
        <v>1</v>
      </c>
      <c r="P158" s="101"/>
      <c r="Q158" s="48">
        <f t="shared" si="18"/>
        <v>0</v>
      </c>
      <c r="R158" s="48">
        <f t="shared" si="19"/>
        <v>0</v>
      </c>
      <c r="S158" s="48">
        <f t="shared" si="20"/>
        <v>0</v>
      </c>
      <c r="T158" s="102"/>
    </row>
    <row r="159" spans="1:20" ht="47.25" x14ac:dyDescent="0.2">
      <c r="A159" s="9" t="s">
        <v>9</v>
      </c>
      <c r="B159" s="9" t="s">
        <v>135</v>
      </c>
      <c r="C159" s="9" t="s">
        <v>2071</v>
      </c>
      <c r="D159" s="74" t="s">
        <v>1392</v>
      </c>
      <c r="E159" s="78" t="s">
        <v>1393</v>
      </c>
      <c r="F159" s="74" t="s">
        <v>1394</v>
      </c>
      <c r="G159" s="79">
        <v>20</v>
      </c>
      <c r="H159" s="86">
        <f t="shared" si="14"/>
        <v>40</v>
      </c>
      <c r="I159" s="87">
        <v>1.1100000000000001</v>
      </c>
      <c r="J159" s="13">
        <v>0.1</v>
      </c>
      <c r="K159" s="47">
        <f t="shared" si="15"/>
        <v>1.2210000000000001</v>
      </c>
      <c r="L159" s="46">
        <f t="shared" si="16"/>
        <v>44.400000000000006</v>
      </c>
      <c r="M159" s="46">
        <f t="shared" si="17"/>
        <v>48.84</v>
      </c>
      <c r="N159" s="15" t="s">
        <v>23</v>
      </c>
      <c r="O159" s="11">
        <v>1</v>
      </c>
      <c r="P159" s="101"/>
      <c r="Q159" s="48">
        <f t="shared" si="18"/>
        <v>0</v>
      </c>
      <c r="R159" s="48">
        <f t="shared" si="19"/>
        <v>0</v>
      </c>
      <c r="S159" s="48">
        <f t="shared" si="20"/>
        <v>0</v>
      </c>
      <c r="T159" s="102"/>
    </row>
    <row r="160" spans="1:20" ht="47.25" x14ac:dyDescent="0.2">
      <c r="A160" s="9" t="s">
        <v>9</v>
      </c>
      <c r="B160" s="9" t="s">
        <v>135</v>
      </c>
      <c r="C160" s="9" t="s">
        <v>1396</v>
      </c>
      <c r="D160" s="74" t="s">
        <v>1395</v>
      </c>
      <c r="E160" s="78" t="s">
        <v>1396</v>
      </c>
      <c r="F160" s="74"/>
      <c r="G160" s="79">
        <v>111</v>
      </c>
      <c r="H160" s="86">
        <f t="shared" si="14"/>
        <v>222</v>
      </c>
      <c r="I160" s="87">
        <v>0.28000000000000003</v>
      </c>
      <c r="J160" s="18">
        <v>0.1</v>
      </c>
      <c r="K160" s="47">
        <f t="shared" si="15"/>
        <v>0.30800000000000005</v>
      </c>
      <c r="L160" s="46">
        <f t="shared" si="16"/>
        <v>62.160000000000004</v>
      </c>
      <c r="M160" s="46">
        <f t="shared" si="17"/>
        <v>68.376000000000005</v>
      </c>
      <c r="N160" s="15" t="s">
        <v>23</v>
      </c>
      <c r="O160" s="11">
        <v>1</v>
      </c>
      <c r="P160" s="101"/>
      <c r="Q160" s="48">
        <f t="shared" si="18"/>
        <v>0</v>
      </c>
      <c r="R160" s="48">
        <f t="shared" si="19"/>
        <v>0</v>
      </c>
      <c r="S160" s="48">
        <f t="shared" si="20"/>
        <v>0</v>
      </c>
      <c r="T160" s="102"/>
    </row>
    <row r="161" spans="1:20" ht="47.25" x14ac:dyDescent="0.2">
      <c r="A161" s="9" t="s">
        <v>9</v>
      </c>
      <c r="B161" s="9" t="s">
        <v>135</v>
      </c>
      <c r="C161" s="9" t="s">
        <v>2072</v>
      </c>
      <c r="D161" s="74" t="s">
        <v>1397</v>
      </c>
      <c r="E161" s="78" t="s">
        <v>1398</v>
      </c>
      <c r="F161" s="88"/>
      <c r="G161" s="79">
        <v>176</v>
      </c>
      <c r="H161" s="86">
        <f t="shared" si="14"/>
        <v>352</v>
      </c>
      <c r="I161" s="87">
        <v>3.84</v>
      </c>
      <c r="J161" s="13">
        <v>0.1</v>
      </c>
      <c r="K161" s="47">
        <f t="shared" si="15"/>
        <v>4.2240000000000002</v>
      </c>
      <c r="L161" s="46">
        <f t="shared" si="16"/>
        <v>1351.6799999999998</v>
      </c>
      <c r="M161" s="46">
        <f t="shared" si="17"/>
        <v>1486.848</v>
      </c>
      <c r="N161" s="15" t="s">
        <v>14</v>
      </c>
      <c r="O161" s="11">
        <v>12</v>
      </c>
      <c r="P161" s="101"/>
      <c r="Q161" s="48">
        <f t="shared" si="18"/>
        <v>0</v>
      </c>
      <c r="R161" s="48">
        <f t="shared" si="19"/>
        <v>0</v>
      </c>
      <c r="S161" s="48">
        <f t="shared" si="20"/>
        <v>0</v>
      </c>
      <c r="T161" s="102"/>
    </row>
    <row r="162" spans="1:20" ht="47.25" x14ac:dyDescent="0.2">
      <c r="A162" s="9" t="s">
        <v>9</v>
      </c>
      <c r="B162" s="9" t="s">
        <v>135</v>
      </c>
      <c r="C162" s="9" t="s">
        <v>2072</v>
      </c>
      <c r="D162" s="74" t="s">
        <v>1399</v>
      </c>
      <c r="E162" s="78" t="s">
        <v>1400</v>
      </c>
      <c r="F162" s="88"/>
      <c r="G162" s="79">
        <v>136</v>
      </c>
      <c r="H162" s="86">
        <f t="shared" si="14"/>
        <v>272</v>
      </c>
      <c r="I162" s="87">
        <v>6.36</v>
      </c>
      <c r="J162" s="13">
        <v>0.1</v>
      </c>
      <c r="K162" s="47">
        <f t="shared" si="15"/>
        <v>6.9960000000000004</v>
      </c>
      <c r="L162" s="46">
        <f t="shared" si="16"/>
        <v>1729.92</v>
      </c>
      <c r="M162" s="46">
        <f t="shared" si="17"/>
        <v>1902.912</v>
      </c>
      <c r="N162" s="15" t="s">
        <v>14</v>
      </c>
      <c r="O162" s="11">
        <v>12</v>
      </c>
      <c r="P162" s="101"/>
      <c r="Q162" s="48">
        <f t="shared" si="18"/>
        <v>0</v>
      </c>
      <c r="R162" s="48">
        <f t="shared" si="19"/>
        <v>0</v>
      </c>
      <c r="S162" s="48">
        <f t="shared" si="20"/>
        <v>0</v>
      </c>
      <c r="T162" s="102"/>
    </row>
    <row r="163" spans="1:20" ht="47.25" x14ac:dyDescent="0.2">
      <c r="A163" s="9" t="s">
        <v>9</v>
      </c>
      <c r="B163" s="9" t="s">
        <v>135</v>
      </c>
      <c r="C163" s="9" t="s">
        <v>2073</v>
      </c>
      <c r="D163" s="74" t="s">
        <v>1401</v>
      </c>
      <c r="E163" s="78" t="s">
        <v>1402</v>
      </c>
      <c r="F163" s="88"/>
      <c r="G163" s="79">
        <v>42</v>
      </c>
      <c r="H163" s="86">
        <f t="shared" si="14"/>
        <v>84</v>
      </c>
      <c r="I163" s="87">
        <v>5.3</v>
      </c>
      <c r="J163" s="13">
        <v>0.1</v>
      </c>
      <c r="K163" s="47">
        <f t="shared" si="15"/>
        <v>5.83</v>
      </c>
      <c r="L163" s="46">
        <f t="shared" si="16"/>
        <v>445.2</v>
      </c>
      <c r="M163" s="46">
        <f t="shared" si="17"/>
        <v>489.72</v>
      </c>
      <c r="N163" s="15" t="s">
        <v>14</v>
      </c>
      <c r="O163" s="11">
        <v>12</v>
      </c>
      <c r="P163" s="101"/>
      <c r="Q163" s="48">
        <f t="shared" si="18"/>
        <v>0</v>
      </c>
      <c r="R163" s="48">
        <f t="shared" si="19"/>
        <v>0</v>
      </c>
      <c r="S163" s="48">
        <f t="shared" si="20"/>
        <v>0</v>
      </c>
      <c r="T163" s="102"/>
    </row>
    <row r="164" spans="1:20" ht="47.25" x14ac:dyDescent="0.2">
      <c r="A164" s="9" t="s">
        <v>9</v>
      </c>
      <c r="B164" s="9" t="s">
        <v>135</v>
      </c>
      <c r="C164" s="9" t="s">
        <v>2074</v>
      </c>
      <c r="D164" s="74" t="s">
        <v>1403</v>
      </c>
      <c r="E164" s="78" t="s">
        <v>1404</v>
      </c>
      <c r="F164" s="88"/>
      <c r="G164" s="79">
        <v>31</v>
      </c>
      <c r="H164" s="86">
        <f t="shared" si="14"/>
        <v>62</v>
      </c>
      <c r="I164" s="87">
        <v>8.77</v>
      </c>
      <c r="J164" s="13">
        <v>0.1</v>
      </c>
      <c r="K164" s="47">
        <f t="shared" si="15"/>
        <v>9.6470000000000002</v>
      </c>
      <c r="L164" s="46">
        <f t="shared" si="16"/>
        <v>543.74</v>
      </c>
      <c r="M164" s="46">
        <f t="shared" si="17"/>
        <v>598.11400000000003</v>
      </c>
      <c r="N164" s="15" t="s">
        <v>14</v>
      </c>
      <c r="O164" s="11">
        <v>12</v>
      </c>
      <c r="P164" s="101"/>
      <c r="Q164" s="48">
        <f t="shared" si="18"/>
        <v>0</v>
      </c>
      <c r="R164" s="48">
        <f t="shared" si="19"/>
        <v>0</v>
      </c>
      <c r="S164" s="48">
        <f t="shared" si="20"/>
        <v>0</v>
      </c>
      <c r="T164" s="102"/>
    </row>
    <row r="165" spans="1:20" ht="47.25" x14ac:dyDescent="0.2">
      <c r="A165" s="9" t="s">
        <v>9</v>
      </c>
      <c r="B165" s="9" t="s">
        <v>135</v>
      </c>
      <c r="C165" s="9" t="s">
        <v>2075</v>
      </c>
      <c r="D165" s="74" t="s">
        <v>1405</v>
      </c>
      <c r="E165" s="78" t="s">
        <v>1406</v>
      </c>
      <c r="F165" s="88"/>
      <c r="G165" s="79">
        <v>3</v>
      </c>
      <c r="H165" s="86">
        <f t="shared" si="14"/>
        <v>6</v>
      </c>
      <c r="I165" s="87">
        <v>4.9400000000000004</v>
      </c>
      <c r="J165" s="13">
        <v>0.1</v>
      </c>
      <c r="K165" s="47">
        <f t="shared" si="15"/>
        <v>5.4340000000000002</v>
      </c>
      <c r="L165" s="46">
        <f t="shared" si="16"/>
        <v>29.64</v>
      </c>
      <c r="M165" s="46">
        <f t="shared" si="17"/>
        <v>32.603999999999999</v>
      </c>
      <c r="N165" s="15" t="s">
        <v>14</v>
      </c>
      <c r="O165" s="11">
        <v>12</v>
      </c>
      <c r="P165" s="101"/>
      <c r="Q165" s="48">
        <f t="shared" si="18"/>
        <v>0</v>
      </c>
      <c r="R165" s="48">
        <f t="shared" si="19"/>
        <v>0</v>
      </c>
      <c r="S165" s="48">
        <f t="shared" si="20"/>
        <v>0</v>
      </c>
      <c r="T165" s="102"/>
    </row>
    <row r="166" spans="1:20" ht="47.25" x14ac:dyDescent="0.2">
      <c r="A166" s="9" t="s">
        <v>9</v>
      </c>
      <c r="B166" s="9" t="s">
        <v>135</v>
      </c>
      <c r="C166" s="9" t="s">
        <v>2076</v>
      </c>
      <c r="D166" s="74" t="s">
        <v>1407</v>
      </c>
      <c r="E166" s="78" t="s">
        <v>1408</v>
      </c>
      <c r="F166" s="88"/>
      <c r="G166" s="79">
        <v>14</v>
      </c>
      <c r="H166" s="86">
        <f t="shared" si="14"/>
        <v>28</v>
      </c>
      <c r="I166" s="87">
        <v>3.1</v>
      </c>
      <c r="J166" s="13">
        <v>0.1</v>
      </c>
      <c r="K166" s="47">
        <f t="shared" si="15"/>
        <v>3.41</v>
      </c>
      <c r="L166" s="46">
        <f t="shared" si="16"/>
        <v>86.8</v>
      </c>
      <c r="M166" s="46">
        <f t="shared" si="17"/>
        <v>95.48</v>
      </c>
      <c r="N166" s="15" t="s">
        <v>14</v>
      </c>
      <c r="O166" s="11">
        <v>12</v>
      </c>
      <c r="P166" s="101"/>
      <c r="Q166" s="48">
        <f t="shared" si="18"/>
        <v>0</v>
      </c>
      <c r="R166" s="48">
        <f t="shared" si="19"/>
        <v>0</v>
      </c>
      <c r="S166" s="48">
        <f t="shared" si="20"/>
        <v>0</v>
      </c>
      <c r="T166" s="102"/>
    </row>
    <row r="167" spans="1:20" ht="63" x14ac:dyDescent="0.2">
      <c r="A167" s="9" t="s">
        <v>9</v>
      </c>
      <c r="B167" s="9" t="s">
        <v>135</v>
      </c>
      <c r="C167" s="9" t="s">
        <v>2077</v>
      </c>
      <c r="D167" s="74" t="s">
        <v>1409</v>
      </c>
      <c r="E167" s="78" t="s">
        <v>1410</v>
      </c>
      <c r="F167" s="88"/>
      <c r="G167" s="79">
        <v>9</v>
      </c>
      <c r="H167" s="86">
        <f t="shared" si="14"/>
        <v>18</v>
      </c>
      <c r="I167" s="87">
        <v>1.01</v>
      </c>
      <c r="J167" s="13">
        <v>0.1</v>
      </c>
      <c r="K167" s="47">
        <f t="shared" si="15"/>
        <v>1.111</v>
      </c>
      <c r="L167" s="46">
        <f t="shared" si="16"/>
        <v>18.18</v>
      </c>
      <c r="M167" s="46">
        <f t="shared" si="17"/>
        <v>19.998000000000001</v>
      </c>
      <c r="N167" s="15" t="s">
        <v>23</v>
      </c>
      <c r="O167" s="11">
        <v>1</v>
      </c>
      <c r="P167" s="101"/>
      <c r="Q167" s="48">
        <f t="shared" si="18"/>
        <v>0</v>
      </c>
      <c r="R167" s="48">
        <f t="shared" si="19"/>
        <v>0</v>
      </c>
      <c r="S167" s="48">
        <f t="shared" si="20"/>
        <v>0</v>
      </c>
      <c r="T167" s="102"/>
    </row>
    <row r="168" spans="1:20" ht="63" x14ac:dyDescent="0.2">
      <c r="A168" s="9" t="s">
        <v>9</v>
      </c>
      <c r="B168" s="9" t="s">
        <v>135</v>
      </c>
      <c r="C168" s="9" t="s">
        <v>2077</v>
      </c>
      <c r="D168" s="74" t="s">
        <v>1411</v>
      </c>
      <c r="E168" s="78" t="s">
        <v>1412</v>
      </c>
      <c r="F168" s="88"/>
      <c r="G168" s="79">
        <v>3700</v>
      </c>
      <c r="H168" s="86">
        <f t="shared" si="14"/>
        <v>7400</v>
      </c>
      <c r="I168" s="87">
        <v>0.66</v>
      </c>
      <c r="J168" s="13">
        <v>0.1</v>
      </c>
      <c r="K168" s="47">
        <f t="shared" si="15"/>
        <v>0.72599999999999998</v>
      </c>
      <c r="L168" s="46">
        <f t="shared" si="16"/>
        <v>4884</v>
      </c>
      <c r="M168" s="46">
        <f t="shared" si="17"/>
        <v>5372.4</v>
      </c>
      <c r="N168" s="15" t="s">
        <v>23</v>
      </c>
      <c r="O168" s="11">
        <v>1</v>
      </c>
      <c r="P168" s="101"/>
      <c r="Q168" s="48">
        <f t="shared" si="18"/>
        <v>0</v>
      </c>
      <c r="R168" s="48">
        <f t="shared" si="19"/>
        <v>0</v>
      </c>
      <c r="S168" s="48">
        <f t="shared" si="20"/>
        <v>0</v>
      </c>
      <c r="T168" s="102"/>
    </row>
    <row r="169" spans="1:20" ht="63" x14ac:dyDescent="0.2">
      <c r="A169" s="9" t="s">
        <v>9</v>
      </c>
      <c r="B169" s="9" t="s">
        <v>135</v>
      </c>
      <c r="C169" s="9" t="s">
        <v>2077</v>
      </c>
      <c r="D169" s="74" t="s">
        <v>1413</v>
      </c>
      <c r="E169" s="78" t="s">
        <v>1414</v>
      </c>
      <c r="F169" s="88"/>
      <c r="G169" s="79">
        <v>416</v>
      </c>
      <c r="H169" s="86">
        <f t="shared" si="14"/>
        <v>832</v>
      </c>
      <c r="I169" s="87">
        <v>0.2</v>
      </c>
      <c r="J169" s="13">
        <v>0.1</v>
      </c>
      <c r="K169" s="47">
        <f t="shared" si="15"/>
        <v>0.22000000000000003</v>
      </c>
      <c r="L169" s="46">
        <f t="shared" si="16"/>
        <v>166.4</v>
      </c>
      <c r="M169" s="46">
        <f t="shared" si="17"/>
        <v>183.04000000000002</v>
      </c>
      <c r="N169" s="15" t="s">
        <v>23</v>
      </c>
      <c r="O169" s="11">
        <v>1</v>
      </c>
      <c r="P169" s="101"/>
      <c r="Q169" s="48">
        <f t="shared" si="18"/>
        <v>0</v>
      </c>
      <c r="R169" s="48">
        <f t="shared" si="19"/>
        <v>0</v>
      </c>
      <c r="S169" s="48">
        <f t="shared" si="20"/>
        <v>0</v>
      </c>
      <c r="T169" s="102"/>
    </row>
    <row r="170" spans="1:20" ht="63" x14ac:dyDescent="0.2">
      <c r="A170" s="9" t="s">
        <v>9</v>
      </c>
      <c r="B170" s="9" t="s">
        <v>135</v>
      </c>
      <c r="C170" s="9" t="s">
        <v>2077</v>
      </c>
      <c r="D170" s="74" t="s">
        <v>1415</v>
      </c>
      <c r="E170" s="78" t="s">
        <v>1416</v>
      </c>
      <c r="F170" s="88"/>
      <c r="G170" s="79">
        <v>1074</v>
      </c>
      <c r="H170" s="86">
        <f t="shared" si="14"/>
        <v>2148</v>
      </c>
      <c r="I170" s="87">
        <v>0.15</v>
      </c>
      <c r="J170" s="18">
        <v>0.1</v>
      </c>
      <c r="K170" s="47">
        <f t="shared" si="15"/>
        <v>0.16499999999999998</v>
      </c>
      <c r="L170" s="46">
        <f t="shared" si="16"/>
        <v>322.2</v>
      </c>
      <c r="M170" s="46">
        <f t="shared" si="17"/>
        <v>354.41999999999996</v>
      </c>
      <c r="N170" s="15" t="s">
        <v>23</v>
      </c>
      <c r="O170" s="11">
        <v>1</v>
      </c>
      <c r="P170" s="101"/>
      <c r="Q170" s="48">
        <f t="shared" si="18"/>
        <v>0</v>
      </c>
      <c r="R170" s="48">
        <f t="shared" si="19"/>
        <v>0</v>
      </c>
      <c r="S170" s="48">
        <f t="shared" si="20"/>
        <v>0</v>
      </c>
      <c r="T170" s="102"/>
    </row>
    <row r="171" spans="1:20" ht="47.25" x14ac:dyDescent="0.2">
      <c r="A171" s="9" t="s">
        <v>9</v>
      </c>
      <c r="B171" s="9" t="s">
        <v>135</v>
      </c>
      <c r="C171" s="9" t="s">
        <v>2078</v>
      </c>
      <c r="D171" s="74" t="s">
        <v>1417</v>
      </c>
      <c r="E171" s="78" t="s">
        <v>1418</v>
      </c>
      <c r="F171" s="74" t="s">
        <v>1419</v>
      </c>
      <c r="G171" s="79">
        <v>225</v>
      </c>
      <c r="H171" s="86">
        <f t="shared" si="14"/>
        <v>450</v>
      </c>
      <c r="I171" s="87">
        <v>1.01</v>
      </c>
      <c r="J171" s="13">
        <v>0.1</v>
      </c>
      <c r="K171" s="47">
        <f t="shared" si="15"/>
        <v>1.111</v>
      </c>
      <c r="L171" s="46">
        <f t="shared" si="16"/>
        <v>454.5</v>
      </c>
      <c r="M171" s="46">
        <f t="shared" si="17"/>
        <v>499.95</v>
      </c>
      <c r="N171" s="15" t="s">
        <v>23</v>
      </c>
      <c r="O171" s="11">
        <v>1</v>
      </c>
      <c r="P171" s="101"/>
      <c r="Q171" s="48">
        <f t="shared" si="18"/>
        <v>0</v>
      </c>
      <c r="R171" s="48">
        <f t="shared" si="19"/>
        <v>0</v>
      </c>
      <c r="S171" s="48">
        <f t="shared" si="20"/>
        <v>0</v>
      </c>
      <c r="T171" s="102"/>
    </row>
    <row r="172" spans="1:20" ht="47.25" x14ac:dyDescent="0.2">
      <c r="A172" s="9" t="s">
        <v>9</v>
      </c>
      <c r="B172" s="9" t="s">
        <v>135</v>
      </c>
      <c r="C172" s="9" t="s">
        <v>2078</v>
      </c>
      <c r="D172" s="74" t="s">
        <v>1420</v>
      </c>
      <c r="E172" s="78" t="s">
        <v>1421</v>
      </c>
      <c r="F172" s="74" t="s">
        <v>1422</v>
      </c>
      <c r="G172" s="79">
        <v>263</v>
      </c>
      <c r="H172" s="86">
        <f t="shared" si="14"/>
        <v>526</v>
      </c>
      <c r="I172" s="87">
        <v>0.89</v>
      </c>
      <c r="J172" s="13">
        <v>0.1</v>
      </c>
      <c r="K172" s="47">
        <f t="shared" si="15"/>
        <v>0.97899999999999998</v>
      </c>
      <c r="L172" s="46">
        <f t="shared" si="16"/>
        <v>468.14</v>
      </c>
      <c r="M172" s="46">
        <f t="shared" si="17"/>
        <v>514.95399999999995</v>
      </c>
      <c r="N172" s="15" t="s">
        <v>23</v>
      </c>
      <c r="O172" s="11">
        <v>1</v>
      </c>
      <c r="P172" s="101"/>
      <c r="Q172" s="48">
        <f t="shared" si="18"/>
        <v>0</v>
      </c>
      <c r="R172" s="48">
        <f t="shared" si="19"/>
        <v>0</v>
      </c>
      <c r="S172" s="48">
        <f t="shared" si="20"/>
        <v>0</v>
      </c>
      <c r="T172" s="102"/>
    </row>
    <row r="173" spans="1:20" ht="47.25" x14ac:dyDescent="0.2">
      <c r="A173" s="9" t="s">
        <v>9</v>
      </c>
      <c r="B173" s="9" t="s">
        <v>135</v>
      </c>
      <c r="C173" s="9" t="s">
        <v>2078</v>
      </c>
      <c r="D173" s="74" t="s">
        <v>1423</v>
      </c>
      <c r="E173" s="78" t="s">
        <v>1424</v>
      </c>
      <c r="F173" s="74" t="s">
        <v>1425</v>
      </c>
      <c r="G173" s="79">
        <v>456</v>
      </c>
      <c r="H173" s="86">
        <f t="shared" si="14"/>
        <v>912</v>
      </c>
      <c r="I173" s="87">
        <v>0.69</v>
      </c>
      <c r="J173" s="18">
        <v>0.1</v>
      </c>
      <c r="K173" s="47">
        <f t="shared" si="15"/>
        <v>0.7589999999999999</v>
      </c>
      <c r="L173" s="46">
        <f t="shared" si="16"/>
        <v>629.28</v>
      </c>
      <c r="M173" s="46">
        <f t="shared" si="17"/>
        <v>692.20799999999986</v>
      </c>
      <c r="N173" s="15" t="s">
        <v>23</v>
      </c>
      <c r="O173" s="11">
        <v>1</v>
      </c>
      <c r="P173" s="101"/>
      <c r="Q173" s="48">
        <f t="shared" si="18"/>
        <v>0</v>
      </c>
      <c r="R173" s="48">
        <f t="shared" si="19"/>
        <v>0</v>
      </c>
      <c r="S173" s="48">
        <f t="shared" si="20"/>
        <v>0</v>
      </c>
      <c r="T173" s="102"/>
    </row>
    <row r="174" spans="1:20" ht="63" x14ac:dyDescent="0.2">
      <c r="A174" s="9" t="s">
        <v>9</v>
      </c>
      <c r="B174" s="9" t="s">
        <v>135</v>
      </c>
      <c r="C174" s="9" t="s">
        <v>2079</v>
      </c>
      <c r="D174" s="74" t="s">
        <v>1426</v>
      </c>
      <c r="E174" s="78" t="s">
        <v>1427</v>
      </c>
      <c r="F174" s="74" t="s">
        <v>1428</v>
      </c>
      <c r="G174" s="79">
        <v>456</v>
      </c>
      <c r="H174" s="86">
        <f t="shared" si="14"/>
        <v>912</v>
      </c>
      <c r="I174" s="87">
        <v>0.21</v>
      </c>
      <c r="J174" s="13">
        <v>0.1</v>
      </c>
      <c r="K174" s="47">
        <f t="shared" si="15"/>
        <v>0.23099999999999998</v>
      </c>
      <c r="L174" s="46">
        <f t="shared" si="16"/>
        <v>191.51999999999998</v>
      </c>
      <c r="M174" s="46">
        <f t="shared" si="17"/>
        <v>210.672</v>
      </c>
      <c r="N174" s="15" t="s">
        <v>23</v>
      </c>
      <c r="O174" s="11">
        <v>1</v>
      </c>
      <c r="P174" s="101"/>
      <c r="Q174" s="48">
        <f t="shared" si="18"/>
        <v>0</v>
      </c>
      <c r="R174" s="48">
        <f t="shared" si="19"/>
        <v>0</v>
      </c>
      <c r="S174" s="48">
        <f t="shared" si="20"/>
        <v>0</v>
      </c>
      <c r="T174" s="102"/>
    </row>
    <row r="175" spans="1:20" ht="63" x14ac:dyDescent="0.2">
      <c r="A175" s="9" t="s">
        <v>9</v>
      </c>
      <c r="B175" s="9" t="s">
        <v>135</v>
      </c>
      <c r="C175" s="9" t="s">
        <v>2080</v>
      </c>
      <c r="D175" s="74" t="s">
        <v>1429</v>
      </c>
      <c r="E175" s="78" t="s">
        <v>1430</v>
      </c>
      <c r="F175" s="74" t="s">
        <v>1431</v>
      </c>
      <c r="G175" s="79">
        <v>93</v>
      </c>
      <c r="H175" s="86">
        <f t="shared" si="14"/>
        <v>186</v>
      </c>
      <c r="I175" s="87">
        <v>0.08</v>
      </c>
      <c r="J175" s="13">
        <v>0.1</v>
      </c>
      <c r="K175" s="47">
        <f t="shared" si="15"/>
        <v>8.7999999999999995E-2</v>
      </c>
      <c r="L175" s="46">
        <f t="shared" si="16"/>
        <v>14.88</v>
      </c>
      <c r="M175" s="46">
        <f t="shared" si="17"/>
        <v>16.367999999999999</v>
      </c>
      <c r="N175" s="15" t="s">
        <v>23</v>
      </c>
      <c r="O175" s="11">
        <v>1</v>
      </c>
      <c r="P175" s="101"/>
      <c r="Q175" s="48">
        <f t="shared" si="18"/>
        <v>0</v>
      </c>
      <c r="R175" s="48">
        <f t="shared" si="19"/>
        <v>0</v>
      </c>
      <c r="S175" s="48">
        <f t="shared" si="20"/>
        <v>0</v>
      </c>
      <c r="T175" s="102"/>
    </row>
    <row r="176" spans="1:20" ht="47.25" x14ac:dyDescent="0.2">
      <c r="A176" s="9" t="s">
        <v>9</v>
      </c>
      <c r="B176" s="9" t="s">
        <v>135</v>
      </c>
      <c r="C176" s="9" t="s">
        <v>2081</v>
      </c>
      <c r="D176" s="74" t="s">
        <v>1432</v>
      </c>
      <c r="E176" s="78" t="s">
        <v>1433</v>
      </c>
      <c r="F176" s="88"/>
      <c r="G176" s="79">
        <v>62</v>
      </c>
      <c r="H176" s="86">
        <f t="shared" si="14"/>
        <v>124</v>
      </c>
      <c r="I176" s="87">
        <v>0.7</v>
      </c>
      <c r="J176" s="13">
        <v>0.1</v>
      </c>
      <c r="K176" s="47">
        <f t="shared" si="15"/>
        <v>0.76999999999999991</v>
      </c>
      <c r="L176" s="46">
        <f t="shared" si="16"/>
        <v>86.8</v>
      </c>
      <c r="M176" s="46">
        <f t="shared" si="17"/>
        <v>95.47999999999999</v>
      </c>
      <c r="N176" s="15" t="s">
        <v>23</v>
      </c>
      <c r="O176" s="11">
        <v>1</v>
      </c>
      <c r="P176" s="101"/>
      <c r="Q176" s="48">
        <f t="shared" si="18"/>
        <v>0</v>
      </c>
      <c r="R176" s="48">
        <f t="shared" si="19"/>
        <v>0</v>
      </c>
      <c r="S176" s="48">
        <f t="shared" si="20"/>
        <v>0</v>
      </c>
      <c r="T176" s="102"/>
    </row>
    <row r="177" spans="1:20" ht="47.25" x14ac:dyDescent="0.2">
      <c r="A177" s="9" t="s">
        <v>9</v>
      </c>
      <c r="B177" s="9" t="s">
        <v>135</v>
      </c>
      <c r="C177" s="9" t="s">
        <v>2081</v>
      </c>
      <c r="D177" s="74" t="s">
        <v>1434</v>
      </c>
      <c r="E177" s="78" t="s">
        <v>1435</v>
      </c>
      <c r="F177" s="88"/>
      <c r="G177" s="79">
        <v>1627</v>
      </c>
      <c r="H177" s="86">
        <f t="shared" si="14"/>
        <v>3254</v>
      </c>
      <c r="I177" s="87">
        <v>1.07</v>
      </c>
      <c r="J177" s="13">
        <v>0.1</v>
      </c>
      <c r="K177" s="47">
        <f t="shared" si="15"/>
        <v>1.177</v>
      </c>
      <c r="L177" s="46">
        <f t="shared" si="16"/>
        <v>3481.78</v>
      </c>
      <c r="M177" s="46">
        <f t="shared" si="17"/>
        <v>3829.9580000000001</v>
      </c>
      <c r="N177" s="15" t="s">
        <v>23</v>
      </c>
      <c r="O177" s="11">
        <v>1</v>
      </c>
      <c r="P177" s="101"/>
      <c r="Q177" s="48">
        <f t="shared" si="18"/>
        <v>0</v>
      </c>
      <c r="R177" s="48">
        <f t="shared" si="19"/>
        <v>0</v>
      </c>
      <c r="S177" s="48">
        <f t="shared" si="20"/>
        <v>0</v>
      </c>
      <c r="T177" s="102"/>
    </row>
    <row r="178" spans="1:20" ht="47.25" x14ac:dyDescent="0.2">
      <c r="A178" s="9" t="s">
        <v>9</v>
      </c>
      <c r="B178" s="9" t="s">
        <v>135</v>
      </c>
      <c r="C178" s="9" t="s">
        <v>2081</v>
      </c>
      <c r="D178" s="74" t="s">
        <v>1436</v>
      </c>
      <c r="E178" s="78" t="s">
        <v>1437</v>
      </c>
      <c r="F178" s="88"/>
      <c r="G178" s="79">
        <v>1389</v>
      </c>
      <c r="H178" s="86">
        <f t="shared" si="14"/>
        <v>2778</v>
      </c>
      <c r="I178" s="87">
        <v>1.64</v>
      </c>
      <c r="J178" s="13">
        <v>0.1</v>
      </c>
      <c r="K178" s="47">
        <f t="shared" si="15"/>
        <v>1.8039999999999998</v>
      </c>
      <c r="L178" s="46">
        <f t="shared" si="16"/>
        <v>4555.92</v>
      </c>
      <c r="M178" s="46">
        <f t="shared" si="17"/>
        <v>5011.5119999999997</v>
      </c>
      <c r="N178" s="15" t="s">
        <v>23</v>
      </c>
      <c r="O178" s="11">
        <v>1</v>
      </c>
      <c r="P178" s="101"/>
      <c r="Q178" s="48">
        <f t="shared" si="18"/>
        <v>0</v>
      </c>
      <c r="R178" s="48">
        <f t="shared" si="19"/>
        <v>0</v>
      </c>
      <c r="S178" s="48">
        <f t="shared" si="20"/>
        <v>0</v>
      </c>
      <c r="T178" s="102"/>
    </row>
    <row r="179" spans="1:20" ht="47.25" x14ac:dyDescent="0.2">
      <c r="A179" s="9" t="s">
        <v>9</v>
      </c>
      <c r="B179" s="9" t="s">
        <v>135</v>
      </c>
      <c r="C179" s="9" t="s">
        <v>1439</v>
      </c>
      <c r="D179" s="74" t="s">
        <v>1438</v>
      </c>
      <c r="E179" s="78" t="s">
        <v>1439</v>
      </c>
      <c r="F179" s="88"/>
      <c r="G179" s="79">
        <v>68</v>
      </c>
      <c r="H179" s="86">
        <f t="shared" si="14"/>
        <v>136</v>
      </c>
      <c r="I179" s="87">
        <v>2.98</v>
      </c>
      <c r="J179" s="13">
        <v>0.1</v>
      </c>
      <c r="K179" s="47">
        <f t="shared" si="15"/>
        <v>3.278</v>
      </c>
      <c r="L179" s="46">
        <f t="shared" si="16"/>
        <v>405.28</v>
      </c>
      <c r="M179" s="46">
        <f t="shared" si="17"/>
        <v>445.80799999999999</v>
      </c>
      <c r="N179" s="15" t="s">
        <v>23</v>
      </c>
      <c r="O179" s="11">
        <v>1</v>
      </c>
      <c r="P179" s="101"/>
      <c r="Q179" s="48">
        <f t="shared" si="18"/>
        <v>0</v>
      </c>
      <c r="R179" s="48">
        <f t="shared" si="19"/>
        <v>0</v>
      </c>
      <c r="S179" s="48">
        <f t="shared" si="20"/>
        <v>0</v>
      </c>
      <c r="T179" s="102"/>
    </row>
    <row r="180" spans="1:20" ht="47.25" x14ac:dyDescent="0.2">
      <c r="A180" s="9" t="s">
        <v>9</v>
      </c>
      <c r="B180" s="9" t="s">
        <v>135</v>
      </c>
      <c r="C180" s="9" t="s">
        <v>1441</v>
      </c>
      <c r="D180" s="74" t="s">
        <v>1440</v>
      </c>
      <c r="E180" s="78" t="s">
        <v>1441</v>
      </c>
      <c r="F180" s="88"/>
      <c r="G180" s="79">
        <v>83</v>
      </c>
      <c r="H180" s="86">
        <f t="shared" si="14"/>
        <v>166</v>
      </c>
      <c r="I180" s="87">
        <v>4.4800000000000004</v>
      </c>
      <c r="J180" s="13">
        <v>0.1</v>
      </c>
      <c r="K180" s="47">
        <f t="shared" si="15"/>
        <v>4.9280000000000008</v>
      </c>
      <c r="L180" s="46">
        <f t="shared" si="16"/>
        <v>743.68000000000006</v>
      </c>
      <c r="M180" s="46">
        <f t="shared" si="17"/>
        <v>818.04800000000012</v>
      </c>
      <c r="N180" s="15" t="s">
        <v>23</v>
      </c>
      <c r="O180" s="11">
        <v>1</v>
      </c>
      <c r="P180" s="101"/>
      <c r="Q180" s="48">
        <f t="shared" si="18"/>
        <v>0</v>
      </c>
      <c r="R180" s="48">
        <f t="shared" si="19"/>
        <v>0</v>
      </c>
      <c r="S180" s="48">
        <f t="shared" si="20"/>
        <v>0</v>
      </c>
      <c r="T180" s="102"/>
    </row>
    <row r="181" spans="1:20" ht="47.25" x14ac:dyDescent="0.2">
      <c r="A181" s="9" t="s">
        <v>9</v>
      </c>
      <c r="B181" s="9" t="s">
        <v>135</v>
      </c>
      <c r="C181" s="9" t="s">
        <v>2082</v>
      </c>
      <c r="D181" s="74" t="s">
        <v>1442</v>
      </c>
      <c r="E181" s="78" t="s">
        <v>1443</v>
      </c>
      <c r="F181" s="74" t="s">
        <v>1444</v>
      </c>
      <c r="G181" s="79">
        <v>27</v>
      </c>
      <c r="H181" s="86">
        <f t="shared" si="14"/>
        <v>54</v>
      </c>
      <c r="I181" s="87">
        <v>1.93</v>
      </c>
      <c r="J181" s="13">
        <v>0.1</v>
      </c>
      <c r="K181" s="47">
        <f t="shared" si="15"/>
        <v>2.1229999999999998</v>
      </c>
      <c r="L181" s="46">
        <f t="shared" si="16"/>
        <v>104.22</v>
      </c>
      <c r="M181" s="46">
        <f t="shared" si="17"/>
        <v>114.64199999999998</v>
      </c>
      <c r="N181" s="15" t="s">
        <v>23</v>
      </c>
      <c r="O181" s="11">
        <v>1</v>
      </c>
      <c r="P181" s="101"/>
      <c r="Q181" s="48">
        <f t="shared" si="18"/>
        <v>0</v>
      </c>
      <c r="R181" s="48">
        <f t="shared" si="19"/>
        <v>0</v>
      </c>
      <c r="S181" s="48">
        <f t="shared" si="20"/>
        <v>0</v>
      </c>
      <c r="T181" s="102"/>
    </row>
    <row r="182" spans="1:20" ht="47.25" x14ac:dyDescent="0.2">
      <c r="A182" s="9" t="s">
        <v>9</v>
      </c>
      <c r="B182" s="9" t="s">
        <v>135</v>
      </c>
      <c r="C182" s="9" t="s">
        <v>2070</v>
      </c>
      <c r="D182" s="74" t="s">
        <v>1445</v>
      </c>
      <c r="E182" s="78" t="s">
        <v>1446</v>
      </c>
      <c r="F182" s="74" t="s">
        <v>1447</v>
      </c>
      <c r="G182" s="79">
        <v>14</v>
      </c>
      <c r="H182" s="86">
        <f t="shared" si="14"/>
        <v>28</v>
      </c>
      <c r="I182" s="87">
        <v>2.85</v>
      </c>
      <c r="J182" s="13">
        <v>0.1</v>
      </c>
      <c r="K182" s="47">
        <f t="shared" si="15"/>
        <v>3.1350000000000002</v>
      </c>
      <c r="L182" s="46">
        <f t="shared" si="16"/>
        <v>79.8</v>
      </c>
      <c r="M182" s="46">
        <f t="shared" si="17"/>
        <v>87.78</v>
      </c>
      <c r="N182" s="15" t="s">
        <v>23</v>
      </c>
      <c r="O182" s="11">
        <v>1</v>
      </c>
      <c r="P182" s="101"/>
      <c r="Q182" s="48">
        <f t="shared" si="18"/>
        <v>0</v>
      </c>
      <c r="R182" s="48">
        <f t="shared" si="19"/>
        <v>0</v>
      </c>
      <c r="S182" s="48">
        <f t="shared" si="20"/>
        <v>0</v>
      </c>
      <c r="T182" s="102"/>
    </row>
    <row r="183" spans="1:20" ht="63" x14ac:dyDescent="0.2">
      <c r="A183" s="9" t="s">
        <v>9</v>
      </c>
      <c r="B183" s="9" t="s">
        <v>135</v>
      </c>
      <c r="C183" s="9" t="s">
        <v>2083</v>
      </c>
      <c r="D183" s="74" t="s">
        <v>1448</v>
      </c>
      <c r="E183" s="78" t="s">
        <v>1449</v>
      </c>
      <c r="F183" s="74" t="s">
        <v>1450</v>
      </c>
      <c r="G183" s="79">
        <v>1562</v>
      </c>
      <c r="H183" s="86">
        <f t="shared" si="14"/>
        <v>3124</v>
      </c>
      <c r="I183" s="87">
        <v>0.48</v>
      </c>
      <c r="J183" s="13">
        <v>0.1</v>
      </c>
      <c r="K183" s="47">
        <f t="shared" si="15"/>
        <v>0.52800000000000002</v>
      </c>
      <c r="L183" s="46">
        <f t="shared" si="16"/>
        <v>1499.52</v>
      </c>
      <c r="M183" s="46">
        <f t="shared" si="17"/>
        <v>1649.472</v>
      </c>
      <c r="N183" s="15" t="s">
        <v>23</v>
      </c>
      <c r="O183" s="11">
        <v>1</v>
      </c>
      <c r="P183" s="101"/>
      <c r="Q183" s="48">
        <f t="shared" si="18"/>
        <v>0</v>
      </c>
      <c r="R183" s="48">
        <f t="shared" si="19"/>
        <v>0</v>
      </c>
      <c r="S183" s="48">
        <f t="shared" si="20"/>
        <v>0</v>
      </c>
      <c r="T183" s="102"/>
    </row>
    <row r="184" spans="1:20" ht="63" x14ac:dyDescent="0.2">
      <c r="A184" s="9" t="s">
        <v>9</v>
      </c>
      <c r="B184" s="9" t="s">
        <v>135</v>
      </c>
      <c r="C184" s="9" t="s">
        <v>2083</v>
      </c>
      <c r="D184" s="74" t="s">
        <v>1451</v>
      </c>
      <c r="E184" s="78" t="s">
        <v>1452</v>
      </c>
      <c r="F184" s="74" t="s">
        <v>1453</v>
      </c>
      <c r="G184" s="79">
        <v>898</v>
      </c>
      <c r="H184" s="86">
        <f t="shared" si="14"/>
        <v>1796</v>
      </c>
      <c r="I184" s="87">
        <v>0.83</v>
      </c>
      <c r="J184" s="13">
        <v>0.1</v>
      </c>
      <c r="K184" s="47">
        <f t="shared" si="15"/>
        <v>0.91299999999999992</v>
      </c>
      <c r="L184" s="46">
        <f t="shared" si="16"/>
        <v>1490.6799999999998</v>
      </c>
      <c r="M184" s="46">
        <f t="shared" si="17"/>
        <v>1639.7479999999998</v>
      </c>
      <c r="N184" s="15" t="s">
        <v>23</v>
      </c>
      <c r="O184" s="11">
        <v>1</v>
      </c>
      <c r="P184" s="101"/>
      <c r="Q184" s="48">
        <f t="shared" si="18"/>
        <v>0</v>
      </c>
      <c r="R184" s="48">
        <f t="shared" si="19"/>
        <v>0</v>
      </c>
      <c r="S184" s="48">
        <f t="shared" si="20"/>
        <v>0</v>
      </c>
      <c r="T184" s="102"/>
    </row>
    <row r="185" spans="1:20" ht="63" x14ac:dyDescent="0.2">
      <c r="A185" s="9" t="s">
        <v>9</v>
      </c>
      <c r="B185" s="9" t="s">
        <v>135</v>
      </c>
      <c r="C185" s="9" t="s">
        <v>2080</v>
      </c>
      <c r="D185" s="74" t="s">
        <v>1454</v>
      </c>
      <c r="E185" s="78" t="s">
        <v>1455</v>
      </c>
      <c r="F185" s="74" t="s">
        <v>1456</v>
      </c>
      <c r="G185" s="79">
        <v>29</v>
      </c>
      <c r="H185" s="86">
        <f t="shared" si="14"/>
        <v>58</v>
      </c>
      <c r="I185" s="87">
        <v>0.09</v>
      </c>
      <c r="J185" s="13">
        <v>0.1</v>
      </c>
      <c r="K185" s="47">
        <f t="shared" si="15"/>
        <v>9.8999999999999991E-2</v>
      </c>
      <c r="L185" s="46">
        <f t="shared" si="16"/>
        <v>5.22</v>
      </c>
      <c r="M185" s="46">
        <f t="shared" si="17"/>
        <v>5.7419999999999991</v>
      </c>
      <c r="N185" s="15" t="s">
        <v>23</v>
      </c>
      <c r="O185" s="11">
        <v>1</v>
      </c>
      <c r="P185" s="101"/>
      <c r="Q185" s="48">
        <f t="shared" si="18"/>
        <v>0</v>
      </c>
      <c r="R185" s="48">
        <f t="shared" si="19"/>
        <v>0</v>
      </c>
      <c r="S185" s="48">
        <f t="shared" si="20"/>
        <v>0</v>
      </c>
      <c r="T185" s="102"/>
    </row>
    <row r="186" spans="1:20" ht="63" x14ac:dyDescent="0.2">
      <c r="A186" s="9" t="s">
        <v>9</v>
      </c>
      <c r="B186" s="9" t="s">
        <v>135</v>
      </c>
      <c r="C186" s="9" t="s">
        <v>2084</v>
      </c>
      <c r="D186" s="74" t="s">
        <v>1457</v>
      </c>
      <c r="E186" s="78" t="s">
        <v>1458</v>
      </c>
      <c r="F186" s="88"/>
      <c r="G186" s="79">
        <v>3</v>
      </c>
      <c r="H186" s="86">
        <f t="shared" si="14"/>
        <v>6</v>
      </c>
      <c r="I186" s="87">
        <v>28.15</v>
      </c>
      <c r="J186" s="13">
        <v>0.1</v>
      </c>
      <c r="K186" s="47">
        <f t="shared" si="15"/>
        <v>30.965</v>
      </c>
      <c r="L186" s="46">
        <f t="shared" si="16"/>
        <v>168.89999999999998</v>
      </c>
      <c r="M186" s="46">
        <f t="shared" si="17"/>
        <v>185.79</v>
      </c>
      <c r="N186" s="15" t="s">
        <v>14</v>
      </c>
      <c r="O186" s="11">
        <v>12</v>
      </c>
      <c r="P186" s="101"/>
      <c r="Q186" s="48">
        <f t="shared" si="18"/>
        <v>0</v>
      </c>
      <c r="R186" s="48">
        <f t="shared" si="19"/>
        <v>0</v>
      </c>
      <c r="S186" s="48">
        <f t="shared" si="20"/>
        <v>0</v>
      </c>
      <c r="T186" s="102"/>
    </row>
    <row r="187" spans="1:20" ht="63" x14ac:dyDescent="0.2">
      <c r="A187" s="9" t="s">
        <v>9</v>
      </c>
      <c r="B187" s="9" t="s">
        <v>135</v>
      </c>
      <c r="C187" s="9" t="s">
        <v>2085</v>
      </c>
      <c r="D187" s="74" t="s">
        <v>1459</v>
      </c>
      <c r="E187" s="78" t="s">
        <v>1460</v>
      </c>
      <c r="F187" s="74" t="s">
        <v>1461</v>
      </c>
      <c r="G187" s="79">
        <v>8</v>
      </c>
      <c r="H187" s="86">
        <f t="shared" si="14"/>
        <v>16</v>
      </c>
      <c r="I187" s="87">
        <v>1.23</v>
      </c>
      <c r="J187" s="13">
        <v>0.1</v>
      </c>
      <c r="K187" s="47">
        <f t="shared" si="15"/>
        <v>1.353</v>
      </c>
      <c r="L187" s="46">
        <f t="shared" si="16"/>
        <v>19.68</v>
      </c>
      <c r="M187" s="46">
        <f t="shared" si="17"/>
        <v>21.648</v>
      </c>
      <c r="N187" s="15" t="s">
        <v>23</v>
      </c>
      <c r="O187" s="11">
        <v>1</v>
      </c>
      <c r="P187" s="101"/>
      <c r="Q187" s="48">
        <f t="shared" si="18"/>
        <v>0</v>
      </c>
      <c r="R187" s="48">
        <f t="shared" si="19"/>
        <v>0</v>
      </c>
      <c r="S187" s="48">
        <f t="shared" si="20"/>
        <v>0</v>
      </c>
      <c r="T187" s="102"/>
    </row>
    <row r="188" spans="1:20" ht="63" x14ac:dyDescent="0.2">
      <c r="A188" s="9" t="s">
        <v>9</v>
      </c>
      <c r="B188" s="9" t="s">
        <v>135</v>
      </c>
      <c r="C188" s="9" t="s">
        <v>2085</v>
      </c>
      <c r="D188" s="74" t="s">
        <v>1462</v>
      </c>
      <c r="E188" s="78" t="s">
        <v>1463</v>
      </c>
      <c r="F188" s="74" t="s">
        <v>1464</v>
      </c>
      <c r="G188" s="79">
        <v>1</v>
      </c>
      <c r="H188" s="86">
        <f t="shared" si="14"/>
        <v>2</v>
      </c>
      <c r="I188" s="87">
        <v>3.99</v>
      </c>
      <c r="J188" s="13">
        <v>0.1</v>
      </c>
      <c r="K188" s="47">
        <f t="shared" si="15"/>
        <v>4.3890000000000002</v>
      </c>
      <c r="L188" s="46">
        <f t="shared" si="16"/>
        <v>7.98</v>
      </c>
      <c r="M188" s="46">
        <f t="shared" si="17"/>
        <v>8.7780000000000005</v>
      </c>
      <c r="N188" s="15" t="s">
        <v>23</v>
      </c>
      <c r="O188" s="11">
        <v>1</v>
      </c>
      <c r="P188" s="101"/>
      <c r="Q188" s="48">
        <f t="shared" si="18"/>
        <v>0</v>
      </c>
      <c r="R188" s="48">
        <f t="shared" si="19"/>
        <v>0</v>
      </c>
      <c r="S188" s="48">
        <f t="shared" si="20"/>
        <v>0</v>
      </c>
      <c r="T188" s="102"/>
    </row>
    <row r="189" spans="1:20" ht="78.75" x14ac:dyDescent="0.2">
      <c r="A189" s="9" t="s">
        <v>9</v>
      </c>
      <c r="B189" s="9" t="s">
        <v>135</v>
      </c>
      <c r="C189" s="9" t="s">
        <v>2086</v>
      </c>
      <c r="D189" s="74" t="s">
        <v>1465</v>
      </c>
      <c r="E189" s="78" t="s">
        <v>1466</v>
      </c>
      <c r="F189" s="88"/>
      <c r="G189" s="79">
        <v>6</v>
      </c>
      <c r="H189" s="86">
        <f t="shared" si="14"/>
        <v>12</v>
      </c>
      <c r="I189" s="87">
        <v>7.34</v>
      </c>
      <c r="J189" s="13">
        <v>0.1</v>
      </c>
      <c r="K189" s="47">
        <f t="shared" si="15"/>
        <v>8.0739999999999998</v>
      </c>
      <c r="L189" s="46">
        <f t="shared" si="16"/>
        <v>88.08</v>
      </c>
      <c r="M189" s="46">
        <f t="shared" si="17"/>
        <v>96.888000000000005</v>
      </c>
      <c r="N189" s="15" t="s">
        <v>23</v>
      </c>
      <c r="O189" s="11">
        <v>1</v>
      </c>
      <c r="P189" s="101"/>
      <c r="Q189" s="48">
        <f t="shared" si="18"/>
        <v>0</v>
      </c>
      <c r="R189" s="48">
        <f t="shared" si="19"/>
        <v>0</v>
      </c>
      <c r="S189" s="48">
        <f t="shared" si="20"/>
        <v>0</v>
      </c>
      <c r="T189" s="102"/>
    </row>
    <row r="190" spans="1:20" ht="78.75" x14ac:dyDescent="0.2">
      <c r="A190" s="9" t="s">
        <v>9</v>
      </c>
      <c r="B190" s="9" t="s">
        <v>135</v>
      </c>
      <c r="C190" s="9" t="s">
        <v>2086</v>
      </c>
      <c r="D190" s="74" t="s">
        <v>1467</v>
      </c>
      <c r="E190" s="78" t="s">
        <v>1468</v>
      </c>
      <c r="F190" s="88"/>
      <c r="G190" s="79">
        <v>14</v>
      </c>
      <c r="H190" s="86">
        <f t="shared" si="14"/>
        <v>28</v>
      </c>
      <c r="I190" s="87">
        <v>8.57</v>
      </c>
      <c r="J190" s="13">
        <v>0.1</v>
      </c>
      <c r="K190" s="47">
        <f t="shared" si="15"/>
        <v>9.4269999999999996</v>
      </c>
      <c r="L190" s="46">
        <f t="shared" si="16"/>
        <v>239.96</v>
      </c>
      <c r="M190" s="46">
        <f t="shared" si="17"/>
        <v>263.95600000000002</v>
      </c>
      <c r="N190" s="15" t="s">
        <v>23</v>
      </c>
      <c r="O190" s="11">
        <v>1</v>
      </c>
      <c r="P190" s="101"/>
      <c r="Q190" s="48">
        <f t="shared" si="18"/>
        <v>0</v>
      </c>
      <c r="R190" s="48">
        <f t="shared" si="19"/>
        <v>0</v>
      </c>
      <c r="S190" s="48">
        <f t="shared" si="20"/>
        <v>0</v>
      </c>
      <c r="T190" s="102"/>
    </row>
    <row r="191" spans="1:20" ht="63" x14ac:dyDescent="0.2">
      <c r="A191" s="9" t="s">
        <v>9</v>
      </c>
      <c r="B191" s="9" t="s">
        <v>135</v>
      </c>
      <c r="C191" s="9" t="s">
        <v>2086</v>
      </c>
      <c r="D191" s="74" t="s">
        <v>1469</v>
      </c>
      <c r="E191" s="78" t="s">
        <v>1470</v>
      </c>
      <c r="F191" s="88"/>
      <c r="G191" s="79">
        <v>19</v>
      </c>
      <c r="H191" s="86">
        <f t="shared" si="14"/>
        <v>38</v>
      </c>
      <c r="I191" s="87">
        <v>8.8800000000000008</v>
      </c>
      <c r="J191" s="13">
        <v>0.1</v>
      </c>
      <c r="K191" s="47">
        <f t="shared" si="15"/>
        <v>9.7680000000000007</v>
      </c>
      <c r="L191" s="46">
        <f t="shared" si="16"/>
        <v>337.44000000000005</v>
      </c>
      <c r="M191" s="46">
        <f t="shared" si="17"/>
        <v>371.18400000000003</v>
      </c>
      <c r="N191" s="15" t="s">
        <v>23</v>
      </c>
      <c r="O191" s="11">
        <v>1</v>
      </c>
      <c r="P191" s="101"/>
      <c r="Q191" s="48">
        <f t="shared" si="18"/>
        <v>0</v>
      </c>
      <c r="R191" s="48">
        <f t="shared" si="19"/>
        <v>0</v>
      </c>
      <c r="S191" s="48">
        <f t="shared" si="20"/>
        <v>0</v>
      </c>
      <c r="T191" s="102"/>
    </row>
    <row r="192" spans="1:20" ht="63" x14ac:dyDescent="0.2">
      <c r="A192" s="9" t="s">
        <v>9</v>
      </c>
      <c r="B192" s="9" t="s">
        <v>135</v>
      </c>
      <c r="C192" s="9" t="s">
        <v>2087</v>
      </c>
      <c r="D192" s="74" t="s">
        <v>1471</v>
      </c>
      <c r="E192" s="78" t="s">
        <v>1472</v>
      </c>
      <c r="F192" s="74" t="s">
        <v>1473</v>
      </c>
      <c r="G192" s="79">
        <v>5</v>
      </c>
      <c r="H192" s="86">
        <f t="shared" si="14"/>
        <v>10</v>
      </c>
      <c r="I192" s="87">
        <v>1.63</v>
      </c>
      <c r="J192" s="13">
        <v>0.1</v>
      </c>
      <c r="K192" s="47">
        <f t="shared" si="15"/>
        <v>1.7929999999999999</v>
      </c>
      <c r="L192" s="46">
        <f t="shared" si="16"/>
        <v>16.299999999999997</v>
      </c>
      <c r="M192" s="46">
        <f t="shared" si="17"/>
        <v>17.93</v>
      </c>
      <c r="N192" s="15" t="s">
        <v>23</v>
      </c>
      <c r="O192" s="11">
        <v>1</v>
      </c>
      <c r="P192" s="101"/>
      <c r="Q192" s="48">
        <f t="shared" si="18"/>
        <v>0</v>
      </c>
      <c r="R192" s="48">
        <f t="shared" si="19"/>
        <v>0</v>
      </c>
      <c r="S192" s="48">
        <f t="shared" si="20"/>
        <v>0</v>
      </c>
      <c r="T192" s="102"/>
    </row>
    <row r="193" spans="1:20" ht="63" x14ac:dyDescent="0.2">
      <c r="A193" s="9" t="s">
        <v>9</v>
      </c>
      <c r="B193" s="9" t="s">
        <v>135</v>
      </c>
      <c r="C193" s="9" t="s">
        <v>2087</v>
      </c>
      <c r="D193" s="74" t="s">
        <v>1474</v>
      </c>
      <c r="E193" s="78" t="s">
        <v>1475</v>
      </c>
      <c r="F193" s="74" t="s">
        <v>1476</v>
      </c>
      <c r="G193" s="79">
        <v>2</v>
      </c>
      <c r="H193" s="86">
        <f t="shared" si="14"/>
        <v>4</v>
      </c>
      <c r="I193" s="87">
        <v>1.7</v>
      </c>
      <c r="J193" s="13">
        <v>0.1</v>
      </c>
      <c r="K193" s="47">
        <f t="shared" si="15"/>
        <v>1.8699999999999999</v>
      </c>
      <c r="L193" s="46">
        <f t="shared" si="16"/>
        <v>6.8</v>
      </c>
      <c r="M193" s="46">
        <f t="shared" si="17"/>
        <v>7.4799999999999995</v>
      </c>
      <c r="N193" s="15" t="s">
        <v>23</v>
      </c>
      <c r="O193" s="11">
        <v>1</v>
      </c>
      <c r="P193" s="101"/>
      <c r="Q193" s="48">
        <f t="shared" si="18"/>
        <v>0</v>
      </c>
      <c r="R193" s="48">
        <f t="shared" si="19"/>
        <v>0</v>
      </c>
      <c r="S193" s="48">
        <f t="shared" si="20"/>
        <v>0</v>
      </c>
      <c r="T193" s="102"/>
    </row>
    <row r="194" spans="1:20" ht="63" x14ac:dyDescent="0.2">
      <c r="A194" s="9" t="s">
        <v>9</v>
      </c>
      <c r="B194" s="9" t="s">
        <v>135</v>
      </c>
      <c r="C194" s="9" t="s">
        <v>2087</v>
      </c>
      <c r="D194" s="74" t="s">
        <v>1477</v>
      </c>
      <c r="E194" s="78" t="s">
        <v>1478</v>
      </c>
      <c r="F194" s="74" t="s">
        <v>1479</v>
      </c>
      <c r="G194" s="79">
        <v>5</v>
      </c>
      <c r="H194" s="86">
        <f t="shared" ref="H194:H257" si="21">G194*2</f>
        <v>10</v>
      </c>
      <c r="I194" s="87">
        <v>2.66</v>
      </c>
      <c r="J194" s="13">
        <v>0.1</v>
      </c>
      <c r="K194" s="47">
        <f t="shared" ref="K194:K257" si="22">I194+I194*J194</f>
        <v>2.9260000000000002</v>
      </c>
      <c r="L194" s="46">
        <f t="shared" ref="L194:L257" si="23">H194*I194</f>
        <v>26.6</v>
      </c>
      <c r="M194" s="46">
        <f t="shared" ref="M194:M257" si="24">H194*K194</f>
        <v>29.26</v>
      </c>
      <c r="N194" s="15" t="s">
        <v>23</v>
      </c>
      <c r="O194" s="11">
        <v>1</v>
      </c>
      <c r="P194" s="101"/>
      <c r="Q194" s="48">
        <f t="shared" ref="Q194:Q257" si="25">P194+P194*J194</f>
        <v>0</v>
      </c>
      <c r="R194" s="48">
        <f t="shared" ref="R194:R257" si="26">P194*H194</f>
        <v>0</v>
      </c>
      <c r="S194" s="48">
        <f t="shared" ref="S194:S257" si="27">R194+R194*J194</f>
        <v>0</v>
      </c>
      <c r="T194" s="102"/>
    </row>
    <row r="195" spans="1:20" ht="63" x14ac:dyDescent="0.2">
      <c r="A195" s="9" t="s">
        <v>9</v>
      </c>
      <c r="B195" s="9" t="s">
        <v>135</v>
      </c>
      <c r="C195" s="9" t="s">
        <v>2087</v>
      </c>
      <c r="D195" s="74" t="s">
        <v>1480</v>
      </c>
      <c r="E195" s="78" t="s">
        <v>1481</v>
      </c>
      <c r="F195" s="74" t="s">
        <v>1482</v>
      </c>
      <c r="G195" s="79">
        <v>6</v>
      </c>
      <c r="H195" s="86">
        <f t="shared" si="21"/>
        <v>12</v>
      </c>
      <c r="I195" s="87">
        <v>3.78</v>
      </c>
      <c r="J195" s="13">
        <v>0.1</v>
      </c>
      <c r="K195" s="47">
        <f t="shared" si="22"/>
        <v>4.1579999999999995</v>
      </c>
      <c r="L195" s="46">
        <f t="shared" si="23"/>
        <v>45.36</v>
      </c>
      <c r="M195" s="46">
        <f t="shared" si="24"/>
        <v>49.895999999999994</v>
      </c>
      <c r="N195" s="15" t="s">
        <v>23</v>
      </c>
      <c r="O195" s="11">
        <v>1</v>
      </c>
      <c r="P195" s="101"/>
      <c r="Q195" s="48">
        <f t="shared" si="25"/>
        <v>0</v>
      </c>
      <c r="R195" s="48">
        <f t="shared" si="26"/>
        <v>0</v>
      </c>
      <c r="S195" s="48">
        <f t="shared" si="27"/>
        <v>0</v>
      </c>
      <c r="T195" s="102"/>
    </row>
    <row r="196" spans="1:20" ht="63" x14ac:dyDescent="0.2">
      <c r="A196" s="9" t="s">
        <v>9</v>
      </c>
      <c r="B196" s="9" t="s">
        <v>135</v>
      </c>
      <c r="C196" s="9" t="s">
        <v>2087</v>
      </c>
      <c r="D196" s="74" t="s">
        <v>1483</v>
      </c>
      <c r="E196" s="78" t="s">
        <v>1484</v>
      </c>
      <c r="F196" s="74" t="s">
        <v>1485</v>
      </c>
      <c r="G196" s="79">
        <v>3</v>
      </c>
      <c r="H196" s="86">
        <f t="shared" si="21"/>
        <v>6</v>
      </c>
      <c r="I196" s="87">
        <v>4.4000000000000004</v>
      </c>
      <c r="J196" s="13">
        <v>0.1</v>
      </c>
      <c r="K196" s="47">
        <f t="shared" si="22"/>
        <v>4.8400000000000007</v>
      </c>
      <c r="L196" s="46">
        <f t="shared" si="23"/>
        <v>26.400000000000002</v>
      </c>
      <c r="M196" s="46">
        <f t="shared" si="24"/>
        <v>29.040000000000006</v>
      </c>
      <c r="N196" s="15" t="s">
        <v>23</v>
      </c>
      <c r="O196" s="11">
        <v>1</v>
      </c>
      <c r="P196" s="101"/>
      <c r="Q196" s="48">
        <f t="shared" si="25"/>
        <v>0</v>
      </c>
      <c r="R196" s="48">
        <f t="shared" si="26"/>
        <v>0</v>
      </c>
      <c r="S196" s="48">
        <f t="shared" si="27"/>
        <v>0</v>
      </c>
      <c r="T196" s="102"/>
    </row>
    <row r="197" spans="1:20" ht="63" x14ac:dyDescent="0.2">
      <c r="A197" s="9" t="s">
        <v>9</v>
      </c>
      <c r="B197" s="9" t="s">
        <v>135</v>
      </c>
      <c r="C197" s="9" t="s">
        <v>2087</v>
      </c>
      <c r="D197" s="74" t="s">
        <v>1486</v>
      </c>
      <c r="E197" s="78" t="s">
        <v>1487</v>
      </c>
      <c r="F197" s="74" t="s">
        <v>1488</v>
      </c>
      <c r="G197" s="79">
        <v>3</v>
      </c>
      <c r="H197" s="86">
        <f t="shared" si="21"/>
        <v>6</v>
      </c>
      <c r="I197" s="87">
        <v>7.46</v>
      </c>
      <c r="J197" s="13">
        <v>0.1</v>
      </c>
      <c r="K197" s="47">
        <f t="shared" si="22"/>
        <v>8.2059999999999995</v>
      </c>
      <c r="L197" s="46">
        <f t="shared" si="23"/>
        <v>44.76</v>
      </c>
      <c r="M197" s="46">
        <f t="shared" si="24"/>
        <v>49.235999999999997</v>
      </c>
      <c r="N197" s="15" t="s">
        <v>23</v>
      </c>
      <c r="O197" s="11">
        <v>1</v>
      </c>
      <c r="P197" s="101"/>
      <c r="Q197" s="48">
        <f t="shared" si="25"/>
        <v>0</v>
      </c>
      <c r="R197" s="48">
        <f t="shared" si="26"/>
        <v>0</v>
      </c>
      <c r="S197" s="48">
        <f t="shared" si="27"/>
        <v>0</v>
      </c>
      <c r="T197" s="102"/>
    </row>
    <row r="198" spans="1:20" ht="47.25" x14ac:dyDescent="0.2">
      <c r="A198" s="9" t="s">
        <v>9</v>
      </c>
      <c r="B198" s="9" t="s">
        <v>135</v>
      </c>
      <c r="C198" s="9" t="s">
        <v>2088</v>
      </c>
      <c r="D198" s="74" t="s">
        <v>1489</v>
      </c>
      <c r="E198" s="78" t="s">
        <v>1490</v>
      </c>
      <c r="F198" s="74" t="s">
        <v>1491</v>
      </c>
      <c r="G198" s="79">
        <v>7</v>
      </c>
      <c r="H198" s="86">
        <f t="shared" si="21"/>
        <v>14</v>
      </c>
      <c r="I198" s="87">
        <v>8.31</v>
      </c>
      <c r="J198" s="13">
        <v>0.1</v>
      </c>
      <c r="K198" s="47">
        <f t="shared" si="22"/>
        <v>9.141</v>
      </c>
      <c r="L198" s="46">
        <f t="shared" si="23"/>
        <v>116.34</v>
      </c>
      <c r="M198" s="46">
        <f t="shared" si="24"/>
        <v>127.974</v>
      </c>
      <c r="N198" s="15" t="s">
        <v>23</v>
      </c>
      <c r="O198" s="11">
        <v>1</v>
      </c>
      <c r="P198" s="101"/>
      <c r="Q198" s="48">
        <f t="shared" si="25"/>
        <v>0</v>
      </c>
      <c r="R198" s="48">
        <f t="shared" si="26"/>
        <v>0</v>
      </c>
      <c r="S198" s="48">
        <f t="shared" si="27"/>
        <v>0</v>
      </c>
      <c r="T198" s="102"/>
    </row>
    <row r="199" spans="1:20" ht="47.25" x14ac:dyDescent="0.2">
      <c r="A199" s="9" t="s">
        <v>9</v>
      </c>
      <c r="B199" s="9" t="s">
        <v>135</v>
      </c>
      <c r="C199" s="9" t="s">
        <v>2089</v>
      </c>
      <c r="D199" s="74" t="s">
        <v>1492</v>
      </c>
      <c r="E199" s="78" t="s">
        <v>1493</v>
      </c>
      <c r="F199" s="74" t="s">
        <v>1494</v>
      </c>
      <c r="G199" s="79">
        <v>9</v>
      </c>
      <c r="H199" s="86">
        <f t="shared" si="21"/>
        <v>18</v>
      </c>
      <c r="I199" s="87">
        <v>2.6</v>
      </c>
      <c r="J199" s="13">
        <v>0.1</v>
      </c>
      <c r="K199" s="47">
        <f t="shared" si="22"/>
        <v>2.8600000000000003</v>
      </c>
      <c r="L199" s="46">
        <f t="shared" si="23"/>
        <v>46.800000000000004</v>
      </c>
      <c r="M199" s="46">
        <f t="shared" si="24"/>
        <v>51.480000000000004</v>
      </c>
      <c r="N199" s="15" t="s">
        <v>23</v>
      </c>
      <c r="O199" s="11">
        <v>1</v>
      </c>
      <c r="P199" s="101"/>
      <c r="Q199" s="48">
        <f t="shared" si="25"/>
        <v>0</v>
      </c>
      <c r="R199" s="48">
        <f t="shared" si="26"/>
        <v>0</v>
      </c>
      <c r="S199" s="48">
        <f t="shared" si="27"/>
        <v>0</v>
      </c>
      <c r="T199" s="102"/>
    </row>
    <row r="200" spans="1:20" ht="47.25" x14ac:dyDescent="0.2">
      <c r="A200" s="9" t="s">
        <v>9</v>
      </c>
      <c r="B200" s="9" t="s">
        <v>135</v>
      </c>
      <c r="C200" s="9" t="s">
        <v>2089</v>
      </c>
      <c r="D200" s="74" t="s">
        <v>1495</v>
      </c>
      <c r="E200" s="78" t="s">
        <v>1496</v>
      </c>
      <c r="F200" s="74" t="s">
        <v>1497</v>
      </c>
      <c r="G200" s="79">
        <v>10</v>
      </c>
      <c r="H200" s="86">
        <f t="shared" si="21"/>
        <v>20</v>
      </c>
      <c r="I200" s="87">
        <v>4.6100000000000003</v>
      </c>
      <c r="J200" s="13">
        <v>0.1</v>
      </c>
      <c r="K200" s="47">
        <f t="shared" si="22"/>
        <v>5.0710000000000006</v>
      </c>
      <c r="L200" s="46">
        <f t="shared" si="23"/>
        <v>92.2</v>
      </c>
      <c r="M200" s="46">
        <f t="shared" si="24"/>
        <v>101.42000000000002</v>
      </c>
      <c r="N200" s="15" t="s">
        <v>23</v>
      </c>
      <c r="O200" s="11">
        <v>1</v>
      </c>
      <c r="P200" s="101"/>
      <c r="Q200" s="48">
        <f t="shared" si="25"/>
        <v>0</v>
      </c>
      <c r="R200" s="48">
        <f t="shared" si="26"/>
        <v>0</v>
      </c>
      <c r="S200" s="48">
        <f t="shared" si="27"/>
        <v>0</v>
      </c>
      <c r="T200" s="102"/>
    </row>
    <row r="201" spans="1:20" ht="47.25" x14ac:dyDescent="0.2">
      <c r="A201" s="9" t="s">
        <v>9</v>
      </c>
      <c r="B201" s="9" t="s">
        <v>135</v>
      </c>
      <c r="C201" s="9" t="s">
        <v>2089</v>
      </c>
      <c r="D201" s="74" t="s">
        <v>1498</v>
      </c>
      <c r="E201" s="78" t="s">
        <v>1499</v>
      </c>
      <c r="F201" s="74" t="s">
        <v>1500</v>
      </c>
      <c r="G201" s="79">
        <v>10</v>
      </c>
      <c r="H201" s="86">
        <f t="shared" si="21"/>
        <v>20</v>
      </c>
      <c r="I201" s="87">
        <v>2.99</v>
      </c>
      <c r="J201" s="13">
        <v>0.1</v>
      </c>
      <c r="K201" s="47">
        <f t="shared" si="22"/>
        <v>3.2890000000000001</v>
      </c>
      <c r="L201" s="46">
        <f t="shared" si="23"/>
        <v>59.800000000000004</v>
      </c>
      <c r="M201" s="46">
        <f t="shared" si="24"/>
        <v>65.78</v>
      </c>
      <c r="N201" s="15" t="s">
        <v>23</v>
      </c>
      <c r="O201" s="11">
        <v>1</v>
      </c>
      <c r="P201" s="101"/>
      <c r="Q201" s="48">
        <f t="shared" si="25"/>
        <v>0</v>
      </c>
      <c r="R201" s="48">
        <f t="shared" si="26"/>
        <v>0</v>
      </c>
      <c r="S201" s="48">
        <f t="shared" si="27"/>
        <v>0</v>
      </c>
      <c r="T201" s="102"/>
    </row>
    <row r="202" spans="1:20" ht="47.25" x14ac:dyDescent="0.2">
      <c r="A202" s="9" t="s">
        <v>9</v>
      </c>
      <c r="B202" s="9" t="s">
        <v>135</v>
      </c>
      <c r="C202" s="9" t="s">
        <v>2089</v>
      </c>
      <c r="D202" s="74" t="s">
        <v>1501</v>
      </c>
      <c r="E202" s="78" t="s">
        <v>1502</v>
      </c>
      <c r="F202" s="74"/>
      <c r="G202" s="79">
        <v>5</v>
      </c>
      <c r="H202" s="86">
        <f t="shared" si="21"/>
        <v>10</v>
      </c>
      <c r="I202" s="87">
        <v>1.87</v>
      </c>
      <c r="J202" s="13">
        <v>0.1</v>
      </c>
      <c r="K202" s="47">
        <f t="shared" si="22"/>
        <v>2.0569999999999999</v>
      </c>
      <c r="L202" s="46">
        <f t="shared" si="23"/>
        <v>18.700000000000003</v>
      </c>
      <c r="M202" s="46">
        <f t="shared" si="24"/>
        <v>20.57</v>
      </c>
      <c r="N202" s="15" t="s">
        <v>23</v>
      </c>
      <c r="O202" s="11">
        <v>1</v>
      </c>
      <c r="P202" s="101"/>
      <c r="Q202" s="48">
        <f t="shared" si="25"/>
        <v>0</v>
      </c>
      <c r="R202" s="48">
        <f t="shared" si="26"/>
        <v>0</v>
      </c>
      <c r="S202" s="48">
        <f t="shared" si="27"/>
        <v>0</v>
      </c>
      <c r="T202" s="102"/>
    </row>
    <row r="203" spans="1:20" ht="47.25" x14ac:dyDescent="0.2">
      <c r="A203" s="9" t="s">
        <v>9</v>
      </c>
      <c r="B203" s="9" t="s">
        <v>135</v>
      </c>
      <c r="C203" s="9" t="s">
        <v>2089</v>
      </c>
      <c r="D203" s="74" t="s">
        <v>1503</v>
      </c>
      <c r="E203" s="78" t="s">
        <v>1504</v>
      </c>
      <c r="F203" s="74"/>
      <c r="G203" s="79">
        <v>1</v>
      </c>
      <c r="H203" s="86">
        <f t="shared" si="21"/>
        <v>2</v>
      </c>
      <c r="I203" s="87">
        <v>1.63</v>
      </c>
      <c r="J203" s="13">
        <v>0.1</v>
      </c>
      <c r="K203" s="47">
        <f t="shared" si="22"/>
        <v>1.7929999999999999</v>
      </c>
      <c r="L203" s="46">
        <f t="shared" si="23"/>
        <v>3.26</v>
      </c>
      <c r="M203" s="46">
        <f t="shared" si="24"/>
        <v>3.5859999999999999</v>
      </c>
      <c r="N203" s="15" t="s">
        <v>23</v>
      </c>
      <c r="O203" s="11">
        <v>1</v>
      </c>
      <c r="P203" s="101"/>
      <c r="Q203" s="48">
        <f t="shared" si="25"/>
        <v>0</v>
      </c>
      <c r="R203" s="48">
        <f t="shared" si="26"/>
        <v>0</v>
      </c>
      <c r="S203" s="48">
        <f t="shared" si="27"/>
        <v>0</v>
      </c>
      <c r="T203" s="102"/>
    </row>
    <row r="204" spans="1:20" ht="47.25" x14ac:dyDescent="0.2">
      <c r="A204" s="9" t="s">
        <v>9</v>
      </c>
      <c r="B204" s="9" t="s">
        <v>135</v>
      </c>
      <c r="C204" s="9" t="s">
        <v>2089</v>
      </c>
      <c r="D204" s="74" t="s">
        <v>1505</v>
      </c>
      <c r="E204" s="78" t="s">
        <v>1506</v>
      </c>
      <c r="F204" s="74" t="s">
        <v>1507</v>
      </c>
      <c r="G204" s="79">
        <v>14</v>
      </c>
      <c r="H204" s="86">
        <f t="shared" si="21"/>
        <v>28</v>
      </c>
      <c r="I204" s="87">
        <v>2.2999999999999998</v>
      </c>
      <c r="J204" s="13">
        <v>0.1</v>
      </c>
      <c r="K204" s="47">
        <f t="shared" si="22"/>
        <v>2.5299999999999998</v>
      </c>
      <c r="L204" s="46">
        <f t="shared" si="23"/>
        <v>64.399999999999991</v>
      </c>
      <c r="M204" s="46">
        <f t="shared" si="24"/>
        <v>70.839999999999989</v>
      </c>
      <c r="N204" s="15" t="s">
        <v>23</v>
      </c>
      <c r="O204" s="11">
        <v>1</v>
      </c>
      <c r="P204" s="101"/>
      <c r="Q204" s="48">
        <f t="shared" si="25"/>
        <v>0</v>
      </c>
      <c r="R204" s="48">
        <f t="shared" si="26"/>
        <v>0</v>
      </c>
      <c r="S204" s="48">
        <f t="shared" si="27"/>
        <v>0</v>
      </c>
      <c r="T204" s="102"/>
    </row>
    <row r="205" spans="1:20" ht="47.25" x14ac:dyDescent="0.2">
      <c r="A205" s="9" t="s">
        <v>9</v>
      </c>
      <c r="B205" s="9" t="s">
        <v>135</v>
      </c>
      <c r="C205" s="9" t="s">
        <v>2089</v>
      </c>
      <c r="D205" s="74" t="s">
        <v>1508</v>
      </c>
      <c r="E205" s="78" t="s">
        <v>1509</v>
      </c>
      <c r="F205" s="74" t="s">
        <v>1510</v>
      </c>
      <c r="G205" s="79">
        <v>1</v>
      </c>
      <c r="H205" s="86">
        <f t="shared" si="21"/>
        <v>2</v>
      </c>
      <c r="I205" s="87">
        <v>5.27</v>
      </c>
      <c r="J205" s="13">
        <v>0.1</v>
      </c>
      <c r="K205" s="47">
        <f t="shared" si="22"/>
        <v>5.7969999999999997</v>
      </c>
      <c r="L205" s="46">
        <f t="shared" si="23"/>
        <v>10.54</v>
      </c>
      <c r="M205" s="46">
        <f t="shared" si="24"/>
        <v>11.593999999999999</v>
      </c>
      <c r="N205" s="15" t="s">
        <v>23</v>
      </c>
      <c r="O205" s="11">
        <v>1</v>
      </c>
      <c r="P205" s="101"/>
      <c r="Q205" s="48">
        <f t="shared" si="25"/>
        <v>0</v>
      </c>
      <c r="R205" s="48">
        <f t="shared" si="26"/>
        <v>0</v>
      </c>
      <c r="S205" s="48">
        <f t="shared" si="27"/>
        <v>0</v>
      </c>
      <c r="T205" s="102"/>
    </row>
    <row r="206" spans="1:20" ht="47.25" x14ac:dyDescent="0.2">
      <c r="A206" s="9" t="s">
        <v>9</v>
      </c>
      <c r="B206" s="9" t="s">
        <v>135</v>
      </c>
      <c r="C206" s="9" t="s">
        <v>2088</v>
      </c>
      <c r="D206" s="74" t="s">
        <v>1517</v>
      </c>
      <c r="E206" s="78" t="s">
        <v>1518</v>
      </c>
      <c r="F206" s="74" t="s">
        <v>1519</v>
      </c>
      <c r="G206" s="79">
        <v>1</v>
      </c>
      <c r="H206" s="86">
        <f t="shared" si="21"/>
        <v>2</v>
      </c>
      <c r="I206" s="87">
        <v>3.95</v>
      </c>
      <c r="J206" s="18">
        <v>0.1</v>
      </c>
      <c r="K206" s="47">
        <f t="shared" si="22"/>
        <v>4.3450000000000006</v>
      </c>
      <c r="L206" s="46">
        <f t="shared" si="23"/>
        <v>7.9</v>
      </c>
      <c r="M206" s="46">
        <f t="shared" si="24"/>
        <v>8.6900000000000013</v>
      </c>
      <c r="N206" s="15" t="s">
        <v>23</v>
      </c>
      <c r="O206" s="11">
        <v>1</v>
      </c>
      <c r="P206" s="101"/>
      <c r="Q206" s="48">
        <f t="shared" si="25"/>
        <v>0</v>
      </c>
      <c r="R206" s="48">
        <f t="shared" si="26"/>
        <v>0</v>
      </c>
      <c r="S206" s="48">
        <f t="shared" si="27"/>
        <v>0</v>
      </c>
      <c r="T206" s="102"/>
    </row>
    <row r="207" spans="1:20" ht="47.25" x14ac:dyDescent="0.2">
      <c r="A207" s="9" t="s">
        <v>9</v>
      </c>
      <c r="B207" s="9" t="s">
        <v>135</v>
      </c>
      <c r="C207" s="9" t="s">
        <v>2088</v>
      </c>
      <c r="D207" s="74" t="s">
        <v>1520</v>
      </c>
      <c r="E207" s="78" t="s">
        <v>1521</v>
      </c>
      <c r="F207" s="74" t="s">
        <v>1522</v>
      </c>
      <c r="G207" s="79">
        <v>1</v>
      </c>
      <c r="H207" s="86">
        <f t="shared" si="21"/>
        <v>2</v>
      </c>
      <c r="I207" s="87">
        <v>4.9800000000000004</v>
      </c>
      <c r="J207" s="18">
        <v>0.1</v>
      </c>
      <c r="K207" s="47">
        <f t="shared" si="22"/>
        <v>5.4780000000000006</v>
      </c>
      <c r="L207" s="46">
        <f t="shared" si="23"/>
        <v>9.9600000000000009</v>
      </c>
      <c r="M207" s="46">
        <f t="shared" si="24"/>
        <v>10.956000000000001</v>
      </c>
      <c r="N207" s="15" t="s">
        <v>23</v>
      </c>
      <c r="O207" s="11">
        <v>1</v>
      </c>
      <c r="P207" s="101"/>
      <c r="Q207" s="48">
        <f t="shared" si="25"/>
        <v>0</v>
      </c>
      <c r="R207" s="48">
        <f t="shared" si="26"/>
        <v>0</v>
      </c>
      <c r="S207" s="48">
        <f t="shared" si="27"/>
        <v>0</v>
      </c>
      <c r="T207" s="102"/>
    </row>
    <row r="208" spans="1:20" ht="47.25" x14ac:dyDescent="0.2">
      <c r="A208" s="9" t="s">
        <v>9</v>
      </c>
      <c r="B208" s="9" t="s">
        <v>135</v>
      </c>
      <c r="C208" s="9" t="s">
        <v>2088</v>
      </c>
      <c r="D208" s="74" t="s">
        <v>1523</v>
      </c>
      <c r="E208" s="78" t="s">
        <v>1524</v>
      </c>
      <c r="F208" s="74" t="s">
        <v>1525</v>
      </c>
      <c r="G208" s="79">
        <v>5</v>
      </c>
      <c r="H208" s="86">
        <f t="shared" si="21"/>
        <v>10</v>
      </c>
      <c r="I208" s="87">
        <v>5.21</v>
      </c>
      <c r="J208" s="18">
        <v>0.1</v>
      </c>
      <c r="K208" s="47">
        <f t="shared" si="22"/>
        <v>5.7309999999999999</v>
      </c>
      <c r="L208" s="46">
        <f t="shared" si="23"/>
        <v>52.1</v>
      </c>
      <c r="M208" s="46">
        <f t="shared" si="24"/>
        <v>57.31</v>
      </c>
      <c r="N208" s="15" t="s">
        <v>23</v>
      </c>
      <c r="O208" s="11">
        <v>1</v>
      </c>
      <c r="P208" s="101"/>
      <c r="Q208" s="48">
        <f t="shared" si="25"/>
        <v>0</v>
      </c>
      <c r="R208" s="48">
        <f t="shared" si="26"/>
        <v>0</v>
      </c>
      <c r="S208" s="48">
        <f t="shared" si="27"/>
        <v>0</v>
      </c>
      <c r="T208" s="102"/>
    </row>
    <row r="209" spans="1:20" ht="47.25" x14ac:dyDescent="0.2">
      <c r="A209" s="9" t="s">
        <v>9</v>
      </c>
      <c r="B209" s="9" t="s">
        <v>135</v>
      </c>
      <c r="C209" s="9" t="s">
        <v>2088</v>
      </c>
      <c r="D209" s="74" t="s">
        <v>1526</v>
      </c>
      <c r="E209" s="78" t="s">
        <v>1527</v>
      </c>
      <c r="F209" s="74" t="s">
        <v>1528</v>
      </c>
      <c r="G209" s="79">
        <v>7</v>
      </c>
      <c r="H209" s="86">
        <f t="shared" si="21"/>
        <v>14</v>
      </c>
      <c r="I209" s="87">
        <v>5.87</v>
      </c>
      <c r="J209" s="13">
        <v>0.1</v>
      </c>
      <c r="K209" s="47">
        <f t="shared" si="22"/>
        <v>6.4569999999999999</v>
      </c>
      <c r="L209" s="46">
        <f t="shared" si="23"/>
        <v>82.18</v>
      </c>
      <c r="M209" s="46">
        <f t="shared" si="24"/>
        <v>90.397999999999996</v>
      </c>
      <c r="N209" s="15" t="s">
        <v>23</v>
      </c>
      <c r="O209" s="11">
        <v>1</v>
      </c>
      <c r="P209" s="101"/>
      <c r="Q209" s="48">
        <f t="shared" si="25"/>
        <v>0</v>
      </c>
      <c r="R209" s="48">
        <f t="shared" si="26"/>
        <v>0</v>
      </c>
      <c r="S209" s="48">
        <f t="shared" si="27"/>
        <v>0</v>
      </c>
      <c r="T209" s="102"/>
    </row>
    <row r="210" spans="1:20" ht="47.25" x14ac:dyDescent="0.2">
      <c r="A210" s="9" t="s">
        <v>9</v>
      </c>
      <c r="B210" s="9" t="s">
        <v>135</v>
      </c>
      <c r="C210" s="9" t="s">
        <v>2088</v>
      </c>
      <c r="D210" s="74" t="s">
        <v>1529</v>
      </c>
      <c r="E210" s="78" t="s">
        <v>1530</v>
      </c>
      <c r="F210" s="74" t="s">
        <v>1531</v>
      </c>
      <c r="G210" s="79">
        <v>6</v>
      </c>
      <c r="H210" s="86">
        <f t="shared" si="21"/>
        <v>12</v>
      </c>
      <c r="I210" s="87">
        <v>6.97</v>
      </c>
      <c r="J210" s="13">
        <v>0.1</v>
      </c>
      <c r="K210" s="47">
        <f t="shared" si="22"/>
        <v>7.6669999999999998</v>
      </c>
      <c r="L210" s="46">
        <f t="shared" si="23"/>
        <v>83.64</v>
      </c>
      <c r="M210" s="46">
        <f t="shared" si="24"/>
        <v>92.003999999999991</v>
      </c>
      <c r="N210" s="15" t="s">
        <v>23</v>
      </c>
      <c r="O210" s="11">
        <v>1</v>
      </c>
      <c r="P210" s="101"/>
      <c r="Q210" s="48">
        <f t="shared" si="25"/>
        <v>0</v>
      </c>
      <c r="R210" s="48">
        <f t="shared" si="26"/>
        <v>0</v>
      </c>
      <c r="S210" s="48">
        <f t="shared" si="27"/>
        <v>0</v>
      </c>
      <c r="T210" s="102"/>
    </row>
    <row r="211" spans="1:20" ht="47.25" x14ac:dyDescent="0.2">
      <c r="A211" s="9" t="s">
        <v>9</v>
      </c>
      <c r="B211" s="9" t="s">
        <v>135</v>
      </c>
      <c r="C211" s="9" t="s">
        <v>2088</v>
      </c>
      <c r="D211" s="74" t="s">
        <v>1532</v>
      </c>
      <c r="E211" s="78" t="s">
        <v>1533</v>
      </c>
      <c r="F211" s="74" t="s">
        <v>1534</v>
      </c>
      <c r="G211" s="79">
        <v>19</v>
      </c>
      <c r="H211" s="86">
        <f t="shared" si="21"/>
        <v>38</v>
      </c>
      <c r="I211" s="87">
        <v>7.17</v>
      </c>
      <c r="J211" s="13">
        <v>0.1</v>
      </c>
      <c r="K211" s="47">
        <f t="shared" si="22"/>
        <v>7.8870000000000005</v>
      </c>
      <c r="L211" s="46">
        <f t="shared" si="23"/>
        <v>272.45999999999998</v>
      </c>
      <c r="M211" s="46">
        <f t="shared" si="24"/>
        <v>299.70600000000002</v>
      </c>
      <c r="N211" s="15" t="s">
        <v>23</v>
      </c>
      <c r="O211" s="11">
        <v>1</v>
      </c>
      <c r="P211" s="101"/>
      <c r="Q211" s="48">
        <f t="shared" si="25"/>
        <v>0</v>
      </c>
      <c r="R211" s="48">
        <f t="shared" si="26"/>
        <v>0</v>
      </c>
      <c r="S211" s="48">
        <f t="shared" si="27"/>
        <v>0</v>
      </c>
      <c r="T211" s="102"/>
    </row>
    <row r="212" spans="1:20" ht="47.25" x14ac:dyDescent="0.2">
      <c r="A212" s="9" t="s">
        <v>9</v>
      </c>
      <c r="B212" s="9" t="s">
        <v>135</v>
      </c>
      <c r="C212" s="9" t="s">
        <v>2088</v>
      </c>
      <c r="D212" s="74" t="s">
        <v>1535</v>
      </c>
      <c r="E212" s="78" t="s">
        <v>1536</v>
      </c>
      <c r="F212" s="74" t="s">
        <v>1537</v>
      </c>
      <c r="G212" s="79">
        <v>9</v>
      </c>
      <c r="H212" s="86">
        <f t="shared" si="21"/>
        <v>18</v>
      </c>
      <c r="I212" s="87">
        <v>13.88</v>
      </c>
      <c r="J212" s="13">
        <v>0.1</v>
      </c>
      <c r="K212" s="47">
        <f t="shared" si="22"/>
        <v>15.268000000000001</v>
      </c>
      <c r="L212" s="46">
        <f t="shared" si="23"/>
        <v>249.84</v>
      </c>
      <c r="M212" s="46">
        <f t="shared" si="24"/>
        <v>274.82400000000001</v>
      </c>
      <c r="N212" s="15" t="s">
        <v>23</v>
      </c>
      <c r="O212" s="11">
        <v>1</v>
      </c>
      <c r="P212" s="101"/>
      <c r="Q212" s="48">
        <f t="shared" si="25"/>
        <v>0</v>
      </c>
      <c r="R212" s="48">
        <f t="shared" si="26"/>
        <v>0</v>
      </c>
      <c r="S212" s="48">
        <f t="shared" si="27"/>
        <v>0</v>
      </c>
      <c r="T212" s="102"/>
    </row>
    <row r="213" spans="1:20" ht="47.25" x14ac:dyDescent="0.2">
      <c r="A213" s="9" t="s">
        <v>9</v>
      </c>
      <c r="B213" s="9" t="s">
        <v>135</v>
      </c>
      <c r="C213" s="9" t="s">
        <v>2090</v>
      </c>
      <c r="D213" s="74" t="s">
        <v>1538</v>
      </c>
      <c r="E213" s="78" t="s">
        <v>1539</v>
      </c>
      <c r="F213" s="74" t="s">
        <v>1540</v>
      </c>
      <c r="G213" s="79">
        <v>9</v>
      </c>
      <c r="H213" s="86">
        <f t="shared" si="21"/>
        <v>18</v>
      </c>
      <c r="I213" s="87">
        <v>2.08</v>
      </c>
      <c r="J213" s="18">
        <v>0.1</v>
      </c>
      <c r="K213" s="47">
        <f t="shared" si="22"/>
        <v>2.2880000000000003</v>
      </c>
      <c r="L213" s="46">
        <f t="shared" si="23"/>
        <v>37.44</v>
      </c>
      <c r="M213" s="46">
        <f t="shared" si="24"/>
        <v>41.184000000000005</v>
      </c>
      <c r="N213" s="15" t="s">
        <v>23</v>
      </c>
      <c r="O213" s="11">
        <v>1</v>
      </c>
      <c r="P213" s="101"/>
      <c r="Q213" s="48">
        <f t="shared" si="25"/>
        <v>0</v>
      </c>
      <c r="R213" s="48">
        <f t="shared" si="26"/>
        <v>0</v>
      </c>
      <c r="S213" s="48">
        <f t="shared" si="27"/>
        <v>0</v>
      </c>
      <c r="T213" s="102"/>
    </row>
    <row r="214" spans="1:20" ht="78.75" x14ac:dyDescent="0.2">
      <c r="A214" s="9" t="s">
        <v>9</v>
      </c>
      <c r="B214" s="9" t="s">
        <v>135</v>
      </c>
      <c r="C214" s="9" t="s">
        <v>2086</v>
      </c>
      <c r="D214" s="74" t="s">
        <v>1541</v>
      </c>
      <c r="E214" s="78" t="s">
        <v>1542</v>
      </c>
      <c r="F214" s="74" t="s">
        <v>1543</v>
      </c>
      <c r="G214" s="79">
        <v>2</v>
      </c>
      <c r="H214" s="86">
        <f t="shared" si="21"/>
        <v>4</v>
      </c>
      <c r="I214" s="87">
        <v>10.039999999999999</v>
      </c>
      <c r="J214" s="18">
        <v>0.1</v>
      </c>
      <c r="K214" s="47">
        <f t="shared" si="22"/>
        <v>11.043999999999999</v>
      </c>
      <c r="L214" s="46">
        <f t="shared" si="23"/>
        <v>40.159999999999997</v>
      </c>
      <c r="M214" s="46">
        <f t="shared" si="24"/>
        <v>44.175999999999995</v>
      </c>
      <c r="N214" s="15" t="s">
        <v>23</v>
      </c>
      <c r="O214" s="11">
        <v>1</v>
      </c>
      <c r="P214" s="101"/>
      <c r="Q214" s="48">
        <f t="shared" si="25"/>
        <v>0</v>
      </c>
      <c r="R214" s="48">
        <f t="shared" si="26"/>
        <v>0</v>
      </c>
      <c r="S214" s="48">
        <f t="shared" si="27"/>
        <v>0</v>
      </c>
      <c r="T214" s="102"/>
    </row>
    <row r="215" spans="1:20" ht="78.75" x14ac:dyDescent="0.2">
      <c r="A215" s="9" t="s">
        <v>9</v>
      </c>
      <c r="B215" s="9" t="s">
        <v>135</v>
      </c>
      <c r="C215" s="9" t="s">
        <v>2086</v>
      </c>
      <c r="D215" s="74" t="s">
        <v>1544</v>
      </c>
      <c r="E215" s="78" t="s">
        <v>1545</v>
      </c>
      <c r="F215" s="74" t="s">
        <v>1546</v>
      </c>
      <c r="G215" s="79">
        <v>6</v>
      </c>
      <c r="H215" s="86">
        <f t="shared" si="21"/>
        <v>12</v>
      </c>
      <c r="I215" s="87">
        <v>14.93</v>
      </c>
      <c r="J215" s="18">
        <v>0.1</v>
      </c>
      <c r="K215" s="47">
        <f t="shared" si="22"/>
        <v>16.422999999999998</v>
      </c>
      <c r="L215" s="46">
        <f t="shared" si="23"/>
        <v>179.16</v>
      </c>
      <c r="M215" s="46">
        <f t="shared" si="24"/>
        <v>197.07599999999996</v>
      </c>
      <c r="N215" s="15" t="s">
        <v>23</v>
      </c>
      <c r="O215" s="11">
        <v>1</v>
      </c>
      <c r="P215" s="101"/>
      <c r="Q215" s="48">
        <f t="shared" si="25"/>
        <v>0</v>
      </c>
      <c r="R215" s="48">
        <f t="shared" si="26"/>
        <v>0</v>
      </c>
      <c r="S215" s="48">
        <f t="shared" si="27"/>
        <v>0</v>
      </c>
      <c r="T215" s="102"/>
    </row>
    <row r="216" spans="1:20" ht="47.25" x14ac:dyDescent="0.2">
      <c r="A216" s="29" t="s">
        <v>9</v>
      </c>
      <c r="B216" s="29" t="s">
        <v>135</v>
      </c>
      <c r="C216" s="9" t="s">
        <v>1891</v>
      </c>
      <c r="D216" s="74" t="s">
        <v>1890</v>
      </c>
      <c r="E216" s="75" t="s">
        <v>1891</v>
      </c>
      <c r="F216" s="75" t="s">
        <v>1892</v>
      </c>
      <c r="G216" s="79">
        <v>62</v>
      </c>
      <c r="H216" s="86">
        <f t="shared" si="21"/>
        <v>124</v>
      </c>
      <c r="I216" s="87">
        <v>1.62</v>
      </c>
      <c r="J216" s="13">
        <v>0.1</v>
      </c>
      <c r="K216" s="47">
        <f t="shared" si="22"/>
        <v>1.782</v>
      </c>
      <c r="L216" s="46">
        <f t="shared" si="23"/>
        <v>200.88000000000002</v>
      </c>
      <c r="M216" s="46">
        <f t="shared" si="24"/>
        <v>220.96800000000002</v>
      </c>
      <c r="N216" s="15" t="s">
        <v>23</v>
      </c>
      <c r="O216" s="28">
        <v>1</v>
      </c>
      <c r="P216" s="101"/>
      <c r="Q216" s="48">
        <f t="shared" si="25"/>
        <v>0</v>
      </c>
      <c r="R216" s="48">
        <f t="shared" si="26"/>
        <v>0</v>
      </c>
      <c r="S216" s="48">
        <f t="shared" si="27"/>
        <v>0</v>
      </c>
      <c r="T216" s="102"/>
    </row>
    <row r="217" spans="1:20" ht="78.75" x14ac:dyDescent="0.2">
      <c r="A217" s="9" t="s">
        <v>9</v>
      </c>
      <c r="B217" s="9" t="s">
        <v>24</v>
      </c>
      <c r="C217" s="9" t="s">
        <v>2091</v>
      </c>
      <c r="D217" s="74" t="s">
        <v>25</v>
      </c>
      <c r="E217" s="93" t="s">
        <v>26</v>
      </c>
      <c r="F217" s="88"/>
      <c r="G217" s="79">
        <v>62</v>
      </c>
      <c r="H217" s="86">
        <f t="shared" si="21"/>
        <v>124</v>
      </c>
      <c r="I217" s="87">
        <v>94.72</v>
      </c>
      <c r="J217" s="18">
        <v>0.21</v>
      </c>
      <c r="K217" s="47">
        <f t="shared" si="22"/>
        <v>114.6112</v>
      </c>
      <c r="L217" s="46">
        <f t="shared" si="23"/>
        <v>11745.28</v>
      </c>
      <c r="M217" s="46">
        <f t="shared" si="24"/>
        <v>14211.7888</v>
      </c>
      <c r="N217" s="15" t="s">
        <v>14</v>
      </c>
      <c r="O217" s="17">
        <v>50</v>
      </c>
      <c r="P217" s="101"/>
      <c r="Q217" s="48">
        <f t="shared" si="25"/>
        <v>0</v>
      </c>
      <c r="R217" s="48">
        <f t="shared" si="26"/>
        <v>0</v>
      </c>
      <c r="S217" s="48">
        <f t="shared" si="27"/>
        <v>0</v>
      </c>
      <c r="T217" s="102"/>
    </row>
    <row r="218" spans="1:20" ht="47.25" x14ac:dyDescent="0.2">
      <c r="A218" s="9" t="s">
        <v>9</v>
      </c>
      <c r="B218" s="9" t="s">
        <v>24</v>
      </c>
      <c r="C218" s="9" t="s">
        <v>2092</v>
      </c>
      <c r="D218" s="74" t="s">
        <v>37</v>
      </c>
      <c r="E218" s="93" t="s">
        <v>38</v>
      </c>
      <c r="F218" s="74" t="s">
        <v>39</v>
      </c>
      <c r="G218" s="79">
        <v>3</v>
      </c>
      <c r="H218" s="86">
        <f t="shared" si="21"/>
        <v>6</v>
      </c>
      <c r="I218" s="87">
        <v>31.3</v>
      </c>
      <c r="J218" s="13">
        <v>0.21</v>
      </c>
      <c r="K218" s="47">
        <f t="shared" si="22"/>
        <v>37.872999999999998</v>
      </c>
      <c r="L218" s="46">
        <f t="shared" si="23"/>
        <v>187.8</v>
      </c>
      <c r="M218" s="46">
        <f t="shared" si="24"/>
        <v>227.238</v>
      </c>
      <c r="N218" s="15" t="s">
        <v>14</v>
      </c>
      <c r="O218" s="17">
        <v>100</v>
      </c>
      <c r="P218" s="101"/>
      <c r="Q218" s="48">
        <f t="shared" si="25"/>
        <v>0</v>
      </c>
      <c r="R218" s="48">
        <f t="shared" si="26"/>
        <v>0</v>
      </c>
      <c r="S218" s="48">
        <f t="shared" si="27"/>
        <v>0</v>
      </c>
      <c r="T218" s="102"/>
    </row>
    <row r="219" spans="1:20" ht="47.25" x14ac:dyDescent="0.2">
      <c r="A219" s="9" t="s">
        <v>9</v>
      </c>
      <c r="B219" s="9" t="s">
        <v>24</v>
      </c>
      <c r="C219" s="9" t="s">
        <v>2093</v>
      </c>
      <c r="D219" s="74" t="s">
        <v>119</v>
      </c>
      <c r="E219" s="93" t="s">
        <v>120</v>
      </c>
      <c r="F219" s="88"/>
      <c r="G219" s="79">
        <v>28</v>
      </c>
      <c r="H219" s="86">
        <f t="shared" si="21"/>
        <v>56</v>
      </c>
      <c r="I219" s="87">
        <v>131.91999999999999</v>
      </c>
      <c r="J219" s="13">
        <v>0.21</v>
      </c>
      <c r="K219" s="47">
        <f t="shared" si="22"/>
        <v>159.6232</v>
      </c>
      <c r="L219" s="46">
        <f t="shared" si="23"/>
        <v>7387.5199999999995</v>
      </c>
      <c r="M219" s="46">
        <f t="shared" si="24"/>
        <v>8938.8991999999998</v>
      </c>
      <c r="N219" s="15" t="s">
        <v>14</v>
      </c>
      <c r="O219" s="17">
        <v>50</v>
      </c>
      <c r="P219" s="101"/>
      <c r="Q219" s="48">
        <f t="shared" si="25"/>
        <v>0</v>
      </c>
      <c r="R219" s="48">
        <f t="shared" si="26"/>
        <v>0</v>
      </c>
      <c r="S219" s="48">
        <f t="shared" si="27"/>
        <v>0</v>
      </c>
      <c r="T219" s="102"/>
    </row>
    <row r="220" spans="1:20" ht="47.25" x14ac:dyDescent="0.2">
      <c r="A220" s="9" t="s">
        <v>9</v>
      </c>
      <c r="B220" s="9" t="s">
        <v>24</v>
      </c>
      <c r="C220" s="9" t="s">
        <v>2094</v>
      </c>
      <c r="D220" s="74" t="s">
        <v>121</v>
      </c>
      <c r="E220" s="93" t="s">
        <v>122</v>
      </c>
      <c r="F220" s="74" t="s">
        <v>123</v>
      </c>
      <c r="G220" s="79">
        <v>1</v>
      </c>
      <c r="H220" s="86">
        <f t="shared" si="21"/>
        <v>2</v>
      </c>
      <c r="I220" s="87">
        <v>16.45</v>
      </c>
      <c r="J220" s="13">
        <v>0.21</v>
      </c>
      <c r="K220" s="47">
        <f t="shared" si="22"/>
        <v>19.904499999999999</v>
      </c>
      <c r="L220" s="46">
        <f t="shared" si="23"/>
        <v>32.9</v>
      </c>
      <c r="M220" s="46">
        <f t="shared" si="24"/>
        <v>39.808999999999997</v>
      </c>
      <c r="N220" s="15" t="s">
        <v>14</v>
      </c>
      <c r="O220" s="17">
        <v>100</v>
      </c>
      <c r="P220" s="101"/>
      <c r="Q220" s="48">
        <f t="shared" si="25"/>
        <v>0</v>
      </c>
      <c r="R220" s="48">
        <f t="shared" si="26"/>
        <v>0</v>
      </c>
      <c r="S220" s="48">
        <f t="shared" si="27"/>
        <v>0</v>
      </c>
      <c r="T220" s="102"/>
    </row>
    <row r="221" spans="1:20" ht="47.25" x14ac:dyDescent="0.2">
      <c r="A221" s="9" t="s">
        <v>9</v>
      </c>
      <c r="B221" s="9" t="s">
        <v>24</v>
      </c>
      <c r="C221" s="9" t="s">
        <v>679</v>
      </c>
      <c r="D221" s="74" t="s">
        <v>678</v>
      </c>
      <c r="E221" s="78" t="s">
        <v>679</v>
      </c>
      <c r="F221" s="74" t="s">
        <v>680</v>
      </c>
      <c r="G221" s="79">
        <v>1</v>
      </c>
      <c r="H221" s="86">
        <f t="shared" si="21"/>
        <v>2</v>
      </c>
      <c r="I221" s="87">
        <v>7.29</v>
      </c>
      <c r="J221" s="13">
        <v>0.21</v>
      </c>
      <c r="K221" s="47">
        <f t="shared" si="22"/>
        <v>8.8209</v>
      </c>
      <c r="L221" s="46">
        <f t="shared" si="23"/>
        <v>14.58</v>
      </c>
      <c r="M221" s="46">
        <f t="shared" si="24"/>
        <v>17.6418</v>
      </c>
      <c r="N221" s="15" t="s">
        <v>14</v>
      </c>
      <c r="O221" s="11">
        <v>250</v>
      </c>
      <c r="P221" s="101"/>
      <c r="Q221" s="48">
        <f t="shared" si="25"/>
        <v>0</v>
      </c>
      <c r="R221" s="48">
        <f t="shared" si="26"/>
        <v>0</v>
      </c>
      <c r="S221" s="48">
        <f t="shared" si="27"/>
        <v>0</v>
      </c>
      <c r="T221" s="102"/>
    </row>
    <row r="222" spans="1:20" ht="47.25" x14ac:dyDescent="0.2">
      <c r="A222" s="9" t="s">
        <v>9</v>
      </c>
      <c r="B222" s="9" t="s">
        <v>24</v>
      </c>
      <c r="C222" s="9" t="s">
        <v>2095</v>
      </c>
      <c r="D222" s="74" t="s">
        <v>797</v>
      </c>
      <c r="E222" s="93" t="s">
        <v>798</v>
      </c>
      <c r="F222" s="74" t="s">
        <v>799</v>
      </c>
      <c r="G222" s="79">
        <v>2</v>
      </c>
      <c r="H222" s="86">
        <f t="shared" si="21"/>
        <v>4</v>
      </c>
      <c r="I222" s="87">
        <v>36.72</v>
      </c>
      <c r="J222" s="18">
        <v>0.21</v>
      </c>
      <c r="K222" s="47">
        <f t="shared" si="22"/>
        <v>44.431199999999997</v>
      </c>
      <c r="L222" s="46">
        <f t="shared" si="23"/>
        <v>146.88</v>
      </c>
      <c r="M222" s="46">
        <f t="shared" si="24"/>
        <v>177.72479999999999</v>
      </c>
      <c r="N222" s="15" t="s">
        <v>14</v>
      </c>
      <c r="O222" s="17">
        <v>1200</v>
      </c>
      <c r="P222" s="101"/>
      <c r="Q222" s="48">
        <f t="shared" si="25"/>
        <v>0</v>
      </c>
      <c r="R222" s="48">
        <f t="shared" si="26"/>
        <v>0</v>
      </c>
      <c r="S222" s="48">
        <f t="shared" si="27"/>
        <v>0</v>
      </c>
      <c r="T222" s="102"/>
    </row>
    <row r="223" spans="1:20" ht="47.25" x14ac:dyDescent="0.2">
      <c r="A223" s="9" t="s">
        <v>9</v>
      </c>
      <c r="B223" s="9" t="s">
        <v>24</v>
      </c>
      <c r="C223" s="9" t="s">
        <v>913</v>
      </c>
      <c r="D223" s="74" t="s">
        <v>912</v>
      </c>
      <c r="E223" s="78" t="s">
        <v>913</v>
      </c>
      <c r="F223" s="74" t="s">
        <v>914</v>
      </c>
      <c r="G223" s="79">
        <v>6</v>
      </c>
      <c r="H223" s="86">
        <f t="shared" si="21"/>
        <v>12</v>
      </c>
      <c r="I223" s="87">
        <v>69.36</v>
      </c>
      <c r="J223" s="18">
        <v>0.21</v>
      </c>
      <c r="K223" s="47">
        <f t="shared" si="22"/>
        <v>83.925600000000003</v>
      </c>
      <c r="L223" s="46">
        <f t="shared" si="23"/>
        <v>832.31999999999994</v>
      </c>
      <c r="M223" s="46">
        <f t="shared" si="24"/>
        <v>1007.1072</v>
      </c>
      <c r="N223" s="15" t="s">
        <v>14</v>
      </c>
      <c r="O223" s="11">
        <v>50</v>
      </c>
      <c r="P223" s="101"/>
      <c r="Q223" s="48">
        <f t="shared" si="25"/>
        <v>0</v>
      </c>
      <c r="R223" s="48">
        <f t="shared" si="26"/>
        <v>0</v>
      </c>
      <c r="S223" s="48">
        <f t="shared" si="27"/>
        <v>0</v>
      </c>
      <c r="T223" s="102"/>
    </row>
    <row r="224" spans="1:20" ht="47.25" x14ac:dyDescent="0.2">
      <c r="A224" s="9" t="s">
        <v>9</v>
      </c>
      <c r="B224" s="9" t="s">
        <v>24</v>
      </c>
      <c r="C224" s="9" t="s">
        <v>2096</v>
      </c>
      <c r="D224" s="74" t="s">
        <v>1248</v>
      </c>
      <c r="E224" s="93" t="s">
        <v>1249</v>
      </c>
      <c r="F224" s="74" t="s">
        <v>1250</v>
      </c>
      <c r="G224" s="79">
        <v>1</v>
      </c>
      <c r="H224" s="86">
        <f t="shared" si="21"/>
        <v>2</v>
      </c>
      <c r="I224" s="87">
        <v>48.96</v>
      </c>
      <c r="J224" s="13">
        <v>0.21</v>
      </c>
      <c r="K224" s="47">
        <f t="shared" si="22"/>
        <v>59.241599999999998</v>
      </c>
      <c r="L224" s="46">
        <f t="shared" si="23"/>
        <v>97.92</v>
      </c>
      <c r="M224" s="46">
        <f t="shared" si="24"/>
        <v>118.4832</v>
      </c>
      <c r="N224" s="15" t="s">
        <v>14</v>
      </c>
      <c r="O224" s="17">
        <v>200</v>
      </c>
      <c r="P224" s="101"/>
      <c r="Q224" s="48">
        <f t="shared" si="25"/>
        <v>0</v>
      </c>
      <c r="R224" s="48">
        <f t="shared" si="26"/>
        <v>0</v>
      </c>
      <c r="S224" s="48">
        <f t="shared" si="27"/>
        <v>0</v>
      </c>
      <c r="T224" s="102"/>
    </row>
    <row r="225" spans="1:20" ht="47.25" x14ac:dyDescent="0.2">
      <c r="A225" s="9" t="s">
        <v>9</v>
      </c>
      <c r="B225" s="9" t="s">
        <v>24</v>
      </c>
      <c r="C225" s="9" t="s">
        <v>2097</v>
      </c>
      <c r="D225" s="74" t="s">
        <v>1331</v>
      </c>
      <c r="E225" s="93" t="s">
        <v>1332</v>
      </c>
      <c r="F225" s="74" t="s">
        <v>1333</v>
      </c>
      <c r="G225" s="79">
        <v>1</v>
      </c>
      <c r="H225" s="86">
        <f t="shared" si="21"/>
        <v>2</v>
      </c>
      <c r="I225" s="87">
        <v>428.4</v>
      </c>
      <c r="J225" s="13">
        <v>0.21</v>
      </c>
      <c r="K225" s="47">
        <f t="shared" si="22"/>
        <v>518.36400000000003</v>
      </c>
      <c r="L225" s="46">
        <f t="shared" si="23"/>
        <v>856.8</v>
      </c>
      <c r="M225" s="46">
        <f t="shared" si="24"/>
        <v>1036.7280000000001</v>
      </c>
      <c r="N225" s="15" t="s">
        <v>14</v>
      </c>
      <c r="O225" s="17">
        <v>100</v>
      </c>
      <c r="P225" s="101"/>
      <c r="Q225" s="48">
        <f t="shared" si="25"/>
        <v>0</v>
      </c>
      <c r="R225" s="48">
        <f t="shared" si="26"/>
        <v>0</v>
      </c>
      <c r="S225" s="48">
        <f t="shared" si="27"/>
        <v>0</v>
      </c>
      <c r="T225" s="102"/>
    </row>
    <row r="226" spans="1:20" ht="63" x14ac:dyDescent="0.2">
      <c r="A226" s="9" t="s">
        <v>9</v>
      </c>
      <c r="B226" s="9" t="s">
        <v>24</v>
      </c>
      <c r="C226" s="9" t="s">
        <v>2098</v>
      </c>
      <c r="D226" s="74" t="s">
        <v>1380</v>
      </c>
      <c r="E226" s="93" t="s">
        <v>1381</v>
      </c>
      <c r="F226" s="74"/>
      <c r="G226" s="79">
        <v>4</v>
      </c>
      <c r="H226" s="86">
        <f t="shared" si="21"/>
        <v>8</v>
      </c>
      <c r="I226" s="87">
        <v>100.91</v>
      </c>
      <c r="J226" s="13">
        <v>0.21</v>
      </c>
      <c r="K226" s="47">
        <f t="shared" si="22"/>
        <v>122.1011</v>
      </c>
      <c r="L226" s="46">
        <f t="shared" si="23"/>
        <v>807.28</v>
      </c>
      <c r="M226" s="46">
        <f t="shared" si="24"/>
        <v>976.80880000000002</v>
      </c>
      <c r="N226" s="15" t="s">
        <v>14</v>
      </c>
      <c r="O226" s="17">
        <v>100</v>
      </c>
      <c r="P226" s="101"/>
      <c r="Q226" s="48">
        <f t="shared" si="25"/>
        <v>0</v>
      </c>
      <c r="R226" s="48">
        <f t="shared" si="26"/>
        <v>0</v>
      </c>
      <c r="S226" s="48">
        <f t="shared" si="27"/>
        <v>0</v>
      </c>
      <c r="T226" s="102"/>
    </row>
    <row r="227" spans="1:20" ht="47.25" x14ac:dyDescent="0.2">
      <c r="A227" s="9" t="s">
        <v>9</v>
      </c>
      <c r="B227" s="9" t="s">
        <v>24</v>
      </c>
      <c r="C227" s="9" t="s">
        <v>2099</v>
      </c>
      <c r="D227" s="74" t="s">
        <v>278</v>
      </c>
      <c r="E227" s="93" t="s">
        <v>279</v>
      </c>
      <c r="F227" s="88"/>
      <c r="G227" s="79">
        <v>7</v>
      </c>
      <c r="H227" s="86">
        <f t="shared" si="21"/>
        <v>14</v>
      </c>
      <c r="I227" s="87">
        <v>2.72</v>
      </c>
      <c r="J227" s="13">
        <v>0.21</v>
      </c>
      <c r="K227" s="47">
        <f t="shared" si="22"/>
        <v>3.2912000000000003</v>
      </c>
      <c r="L227" s="46">
        <f t="shared" si="23"/>
        <v>38.080000000000005</v>
      </c>
      <c r="M227" s="46">
        <f t="shared" si="24"/>
        <v>46.076800000000006</v>
      </c>
      <c r="N227" s="15" t="s">
        <v>14</v>
      </c>
      <c r="O227" s="17">
        <v>10</v>
      </c>
      <c r="P227" s="101"/>
      <c r="Q227" s="48">
        <f t="shared" si="25"/>
        <v>0</v>
      </c>
      <c r="R227" s="48">
        <f t="shared" si="26"/>
        <v>0</v>
      </c>
      <c r="S227" s="48">
        <f t="shared" si="27"/>
        <v>0</v>
      </c>
      <c r="T227" s="102"/>
    </row>
    <row r="228" spans="1:20" ht="47.25" x14ac:dyDescent="0.2">
      <c r="A228" s="9" t="s">
        <v>9</v>
      </c>
      <c r="B228" s="9" t="s">
        <v>24</v>
      </c>
      <c r="C228" s="9" t="s">
        <v>2100</v>
      </c>
      <c r="D228" s="74" t="s">
        <v>783</v>
      </c>
      <c r="E228" s="93" t="s">
        <v>784</v>
      </c>
      <c r="F228" s="88"/>
      <c r="G228" s="79">
        <v>31</v>
      </c>
      <c r="H228" s="86">
        <f t="shared" si="21"/>
        <v>62</v>
      </c>
      <c r="I228" s="87">
        <v>7.48</v>
      </c>
      <c r="J228" s="13">
        <v>0.21</v>
      </c>
      <c r="K228" s="47">
        <f t="shared" si="22"/>
        <v>9.0508000000000006</v>
      </c>
      <c r="L228" s="46">
        <f t="shared" si="23"/>
        <v>463.76000000000005</v>
      </c>
      <c r="M228" s="46">
        <f t="shared" si="24"/>
        <v>561.14960000000008</v>
      </c>
      <c r="N228" s="15" t="s">
        <v>14</v>
      </c>
      <c r="O228" s="17">
        <v>100</v>
      </c>
      <c r="P228" s="101"/>
      <c r="Q228" s="48">
        <f t="shared" si="25"/>
        <v>0</v>
      </c>
      <c r="R228" s="48">
        <f t="shared" si="26"/>
        <v>0</v>
      </c>
      <c r="S228" s="48">
        <f t="shared" si="27"/>
        <v>0</v>
      </c>
      <c r="T228" s="102"/>
    </row>
    <row r="229" spans="1:20" ht="47.25" x14ac:dyDescent="0.2">
      <c r="A229" s="9" t="s">
        <v>9</v>
      </c>
      <c r="B229" s="9" t="s">
        <v>24</v>
      </c>
      <c r="C229" s="9" t="s">
        <v>2100</v>
      </c>
      <c r="D229" s="74" t="s">
        <v>785</v>
      </c>
      <c r="E229" s="93" t="s">
        <v>786</v>
      </c>
      <c r="F229" s="88"/>
      <c r="G229" s="79">
        <v>11</v>
      </c>
      <c r="H229" s="86">
        <f t="shared" si="21"/>
        <v>22</v>
      </c>
      <c r="I229" s="87">
        <v>7.48</v>
      </c>
      <c r="J229" s="13">
        <v>0.21</v>
      </c>
      <c r="K229" s="47">
        <f t="shared" si="22"/>
        <v>9.0508000000000006</v>
      </c>
      <c r="L229" s="46">
        <f t="shared" si="23"/>
        <v>164.56</v>
      </c>
      <c r="M229" s="46">
        <f t="shared" si="24"/>
        <v>199.11760000000001</v>
      </c>
      <c r="N229" s="15" t="s">
        <v>14</v>
      </c>
      <c r="O229" s="17">
        <v>100</v>
      </c>
      <c r="P229" s="101"/>
      <c r="Q229" s="48">
        <f t="shared" si="25"/>
        <v>0</v>
      </c>
      <c r="R229" s="48">
        <f t="shared" si="26"/>
        <v>0</v>
      </c>
      <c r="S229" s="48">
        <f t="shared" si="27"/>
        <v>0</v>
      </c>
      <c r="T229" s="102"/>
    </row>
    <row r="230" spans="1:20" ht="47.25" x14ac:dyDescent="0.2">
      <c r="A230" s="9" t="s">
        <v>9</v>
      </c>
      <c r="B230" s="9" t="s">
        <v>24</v>
      </c>
      <c r="C230" s="9" t="s">
        <v>2100</v>
      </c>
      <c r="D230" s="74" t="s">
        <v>787</v>
      </c>
      <c r="E230" s="93" t="s">
        <v>788</v>
      </c>
      <c r="F230" s="88"/>
      <c r="G230" s="79">
        <v>3</v>
      </c>
      <c r="H230" s="86">
        <f t="shared" si="21"/>
        <v>6</v>
      </c>
      <c r="I230" s="87">
        <v>7.48</v>
      </c>
      <c r="J230" s="13">
        <v>0.21</v>
      </c>
      <c r="K230" s="47">
        <f t="shared" si="22"/>
        <v>9.0508000000000006</v>
      </c>
      <c r="L230" s="46">
        <f t="shared" si="23"/>
        <v>44.88</v>
      </c>
      <c r="M230" s="46">
        <f t="shared" si="24"/>
        <v>54.3048</v>
      </c>
      <c r="N230" s="15" t="s">
        <v>14</v>
      </c>
      <c r="O230" s="17">
        <v>100</v>
      </c>
      <c r="P230" s="101"/>
      <c r="Q230" s="48">
        <f t="shared" si="25"/>
        <v>0</v>
      </c>
      <c r="R230" s="48">
        <f t="shared" si="26"/>
        <v>0</v>
      </c>
      <c r="S230" s="48">
        <f t="shared" si="27"/>
        <v>0</v>
      </c>
      <c r="T230" s="102"/>
    </row>
    <row r="231" spans="1:20" ht="47.25" x14ac:dyDescent="0.2">
      <c r="A231" s="9" t="s">
        <v>9</v>
      </c>
      <c r="B231" s="9" t="s">
        <v>24</v>
      </c>
      <c r="C231" s="9" t="s">
        <v>1746</v>
      </c>
      <c r="D231" s="74" t="s">
        <v>1745</v>
      </c>
      <c r="E231" s="75" t="s">
        <v>1746</v>
      </c>
      <c r="F231" s="75" t="s">
        <v>1747</v>
      </c>
      <c r="G231" s="79">
        <v>1</v>
      </c>
      <c r="H231" s="86">
        <f t="shared" si="21"/>
        <v>2</v>
      </c>
      <c r="I231" s="87">
        <v>94.72</v>
      </c>
      <c r="J231" s="13">
        <v>0.21</v>
      </c>
      <c r="K231" s="47">
        <f t="shared" si="22"/>
        <v>114.6112</v>
      </c>
      <c r="L231" s="46">
        <f t="shared" si="23"/>
        <v>189.44</v>
      </c>
      <c r="M231" s="46">
        <f t="shared" si="24"/>
        <v>229.22239999999999</v>
      </c>
      <c r="N231" s="15" t="s">
        <v>14</v>
      </c>
      <c r="O231" s="28">
        <v>25</v>
      </c>
      <c r="P231" s="101"/>
      <c r="Q231" s="48">
        <f t="shared" si="25"/>
        <v>0</v>
      </c>
      <c r="R231" s="48">
        <f t="shared" si="26"/>
        <v>0</v>
      </c>
      <c r="S231" s="48">
        <f t="shared" si="27"/>
        <v>0</v>
      </c>
      <c r="T231" s="102"/>
    </row>
    <row r="232" spans="1:20" ht="47.25" x14ac:dyDescent="0.2">
      <c r="A232" s="9" t="s">
        <v>9</v>
      </c>
      <c r="B232" s="9" t="s">
        <v>24</v>
      </c>
      <c r="C232" s="9" t="s">
        <v>2101</v>
      </c>
      <c r="D232" s="76" t="s">
        <v>1597</v>
      </c>
      <c r="E232" s="78" t="s">
        <v>1598</v>
      </c>
      <c r="F232" s="74"/>
      <c r="G232" s="79">
        <v>414</v>
      </c>
      <c r="H232" s="86">
        <f t="shared" si="21"/>
        <v>828</v>
      </c>
      <c r="I232" s="87">
        <v>4.08</v>
      </c>
      <c r="J232" s="13">
        <v>0.21</v>
      </c>
      <c r="K232" s="47">
        <f t="shared" si="22"/>
        <v>4.9367999999999999</v>
      </c>
      <c r="L232" s="46">
        <f t="shared" si="23"/>
        <v>3378.2400000000002</v>
      </c>
      <c r="M232" s="46">
        <f t="shared" si="24"/>
        <v>4087.6704</v>
      </c>
      <c r="N232" s="15" t="s">
        <v>14</v>
      </c>
      <c r="O232" s="27">
        <v>100</v>
      </c>
      <c r="P232" s="101"/>
      <c r="Q232" s="48">
        <f t="shared" si="25"/>
        <v>0</v>
      </c>
      <c r="R232" s="48">
        <f t="shared" si="26"/>
        <v>0</v>
      </c>
      <c r="S232" s="48">
        <f t="shared" si="27"/>
        <v>0</v>
      </c>
      <c r="T232" s="102"/>
    </row>
    <row r="233" spans="1:20" ht="47.25" x14ac:dyDescent="0.2">
      <c r="A233" s="9" t="s">
        <v>9</v>
      </c>
      <c r="B233" s="9" t="s">
        <v>24</v>
      </c>
      <c r="C233" s="9" t="s">
        <v>2101</v>
      </c>
      <c r="D233" s="76" t="s">
        <v>1599</v>
      </c>
      <c r="E233" s="78" t="s">
        <v>1600</v>
      </c>
      <c r="F233" s="74"/>
      <c r="G233" s="79">
        <v>302</v>
      </c>
      <c r="H233" s="86">
        <f t="shared" si="21"/>
        <v>604</v>
      </c>
      <c r="I233" s="87">
        <v>5.0999999999999996</v>
      </c>
      <c r="J233" s="13">
        <v>0.21</v>
      </c>
      <c r="K233" s="47">
        <f t="shared" si="22"/>
        <v>6.1709999999999994</v>
      </c>
      <c r="L233" s="46">
        <f t="shared" si="23"/>
        <v>3080.3999999999996</v>
      </c>
      <c r="M233" s="46">
        <f t="shared" si="24"/>
        <v>3727.2839999999997</v>
      </c>
      <c r="N233" s="15" t="s">
        <v>14</v>
      </c>
      <c r="O233" s="27">
        <v>100</v>
      </c>
      <c r="P233" s="101"/>
      <c r="Q233" s="48">
        <f t="shared" si="25"/>
        <v>0</v>
      </c>
      <c r="R233" s="48">
        <f t="shared" si="26"/>
        <v>0</v>
      </c>
      <c r="S233" s="48">
        <f t="shared" si="27"/>
        <v>0</v>
      </c>
      <c r="T233" s="102"/>
    </row>
    <row r="234" spans="1:20" ht="47.25" x14ac:dyDescent="0.2">
      <c r="A234" s="9" t="s">
        <v>9</v>
      </c>
      <c r="B234" s="9" t="s">
        <v>24</v>
      </c>
      <c r="C234" s="9" t="s">
        <v>2101</v>
      </c>
      <c r="D234" s="76" t="s">
        <v>1601</v>
      </c>
      <c r="E234" s="78" t="s">
        <v>1602</v>
      </c>
      <c r="F234" s="74"/>
      <c r="G234" s="79">
        <v>237</v>
      </c>
      <c r="H234" s="86">
        <f t="shared" si="21"/>
        <v>474</v>
      </c>
      <c r="I234" s="87">
        <v>5.0999999999999996</v>
      </c>
      <c r="J234" s="13">
        <v>0.21</v>
      </c>
      <c r="K234" s="47">
        <f t="shared" si="22"/>
        <v>6.1709999999999994</v>
      </c>
      <c r="L234" s="46">
        <f t="shared" si="23"/>
        <v>2417.3999999999996</v>
      </c>
      <c r="M234" s="46">
        <f t="shared" si="24"/>
        <v>2925.0539999999996</v>
      </c>
      <c r="N234" s="15" t="s">
        <v>14</v>
      </c>
      <c r="O234" s="27">
        <v>100</v>
      </c>
      <c r="P234" s="101"/>
      <c r="Q234" s="48">
        <f t="shared" si="25"/>
        <v>0</v>
      </c>
      <c r="R234" s="48">
        <f t="shared" si="26"/>
        <v>0</v>
      </c>
      <c r="S234" s="48">
        <f t="shared" si="27"/>
        <v>0</v>
      </c>
      <c r="T234" s="102"/>
    </row>
    <row r="235" spans="1:20" ht="47.25" x14ac:dyDescent="0.2">
      <c r="A235" s="9" t="s">
        <v>9</v>
      </c>
      <c r="B235" s="9" t="s">
        <v>24</v>
      </c>
      <c r="C235" s="9" t="s">
        <v>1761</v>
      </c>
      <c r="D235" s="76" t="s">
        <v>1760</v>
      </c>
      <c r="E235" s="75" t="s">
        <v>1761</v>
      </c>
      <c r="F235" s="75" t="s">
        <v>1762</v>
      </c>
      <c r="G235" s="79">
        <v>1</v>
      </c>
      <c r="H235" s="86">
        <f t="shared" si="21"/>
        <v>2</v>
      </c>
      <c r="I235" s="87">
        <v>17.850000000000001</v>
      </c>
      <c r="J235" s="13">
        <v>0.21</v>
      </c>
      <c r="K235" s="47">
        <f t="shared" si="22"/>
        <v>21.598500000000001</v>
      </c>
      <c r="L235" s="46">
        <f t="shared" si="23"/>
        <v>35.700000000000003</v>
      </c>
      <c r="M235" s="46">
        <f t="shared" si="24"/>
        <v>43.197000000000003</v>
      </c>
      <c r="N235" s="15" t="s">
        <v>14</v>
      </c>
      <c r="O235" s="28">
        <v>50</v>
      </c>
      <c r="P235" s="101"/>
      <c r="Q235" s="48">
        <f t="shared" si="25"/>
        <v>0</v>
      </c>
      <c r="R235" s="48">
        <f t="shared" si="26"/>
        <v>0</v>
      </c>
      <c r="S235" s="48">
        <f t="shared" si="27"/>
        <v>0</v>
      </c>
      <c r="T235" s="102"/>
    </row>
    <row r="236" spans="1:20" ht="47.25" x14ac:dyDescent="0.2">
      <c r="A236" s="9" t="s">
        <v>9</v>
      </c>
      <c r="B236" s="9" t="s">
        <v>24</v>
      </c>
      <c r="C236" s="9" t="s">
        <v>1764</v>
      </c>
      <c r="D236" s="76" t="s">
        <v>1763</v>
      </c>
      <c r="E236" s="75" t="s">
        <v>1764</v>
      </c>
      <c r="F236" s="75" t="s">
        <v>1765</v>
      </c>
      <c r="G236" s="79">
        <v>1</v>
      </c>
      <c r="H236" s="86">
        <f t="shared" si="21"/>
        <v>2</v>
      </c>
      <c r="I236" s="87">
        <v>39.78</v>
      </c>
      <c r="J236" s="13">
        <v>0.21</v>
      </c>
      <c r="K236" s="47">
        <f t="shared" si="22"/>
        <v>48.133800000000001</v>
      </c>
      <c r="L236" s="46">
        <f t="shared" si="23"/>
        <v>79.56</v>
      </c>
      <c r="M236" s="46">
        <f t="shared" si="24"/>
        <v>96.267600000000002</v>
      </c>
      <c r="N236" s="15" t="s">
        <v>14</v>
      </c>
      <c r="O236" s="28">
        <v>50</v>
      </c>
      <c r="P236" s="101"/>
      <c r="Q236" s="48">
        <f t="shared" si="25"/>
        <v>0</v>
      </c>
      <c r="R236" s="48">
        <f t="shared" si="26"/>
        <v>0</v>
      </c>
      <c r="S236" s="48">
        <f t="shared" si="27"/>
        <v>0</v>
      </c>
      <c r="T236" s="102"/>
    </row>
    <row r="237" spans="1:20" ht="47.25" x14ac:dyDescent="0.2">
      <c r="A237" s="9" t="s">
        <v>9</v>
      </c>
      <c r="B237" s="9" t="s">
        <v>24</v>
      </c>
      <c r="C237" s="9" t="s">
        <v>1767</v>
      </c>
      <c r="D237" s="76" t="s">
        <v>1766</v>
      </c>
      <c r="E237" s="75" t="s">
        <v>1767</v>
      </c>
      <c r="F237" s="75" t="s">
        <v>1768</v>
      </c>
      <c r="G237" s="79">
        <v>1</v>
      </c>
      <c r="H237" s="86">
        <f t="shared" si="21"/>
        <v>2</v>
      </c>
      <c r="I237" s="87">
        <v>80.58</v>
      </c>
      <c r="J237" s="13">
        <v>0.21</v>
      </c>
      <c r="K237" s="47">
        <f t="shared" si="22"/>
        <v>97.501800000000003</v>
      </c>
      <c r="L237" s="46">
        <f t="shared" si="23"/>
        <v>161.16</v>
      </c>
      <c r="M237" s="46">
        <f t="shared" si="24"/>
        <v>195.00360000000001</v>
      </c>
      <c r="N237" s="15" t="s">
        <v>14</v>
      </c>
      <c r="O237" s="28">
        <v>50</v>
      </c>
      <c r="P237" s="101"/>
      <c r="Q237" s="48">
        <f t="shared" si="25"/>
        <v>0</v>
      </c>
      <c r="R237" s="48">
        <f t="shared" si="26"/>
        <v>0</v>
      </c>
      <c r="S237" s="48">
        <f t="shared" si="27"/>
        <v>0</v>
      </c>
      <c r="T237" s="102"/>
    </row>
    <row r="238" spans="1:20" ht="47.25" x14ac:dyDescent="0.2">
      <c r="A238" s="9" t="s">
        <v>9</v>
      </c>
      <c r="B238" s="9" t="s">
        <v>24</v>
      </c>
      <c r="C238" s="9" t="s">
        <v>1770</v>
      </c>
      <c r="D238" s="76" t="s">
        <v>1769</v>
      </c>
      <c r="E238" s="75" t="s">
        <v>1770</v>
      </c>
      <c r="F238" s="75" t="s">
        <v>1771</v>
      </c>
      <c r="G238" s="79">
        <v>1</v>
      </c>
      <c r="H238" s="86">
        <f t="shared" si="21"/>
        <v>2</v>
      </c>
      <c r="I238" s="87">
        <v>80.58</v>
      </c>
      <c r="J238" s="13">
        <v>0.21</v>
      </c>
      <c r="K238" s="47">
        <f t="shared" si="22"/>
        <v>97.501800000000003</v>
      </c>
      <c r="L238" s="46">
        <f t="shared" si="23"/>
        <v>161.16</v>
      </c>
      <c r="M238" s="46">
        <f t="shared" si="24"/>
        <v>195.00360000000001</v>
      </c>
      <c r="N238" s="15" t="s">
        <v>14</v>
      </c>
      <c r="O238" s="28">
        <v>50</v>
      </c>
      <c r="P238" s="101"/>
      <c r="Q238" s="48">
        <f t="shared" si="25"/>
        <v>0</v>
      </c>
      <c r="R238" s="48">
        <f t="shared" si="26"/>
        <v>0</v>
      </c>
      <c r="S238" s="48">
        <f t="shared" si="27"/>
        <v>0</v>
      </c>
      <c r="T238" s="102"/>
    </row>
    <row r="239" spans="1:20" ht="47.25" x14ac:dyDescent="0.2">
      <c r="A239" s="9" t="s">
        <v>9</v>
      </c>
      <c r="B239" s="9" t="s">
        <v>24</v>
      </c>
      <c r="C239" s="9" t="s">
        <v>2102</v>
      </c>
      <c r="D239" s="74" t="s">
        <v>824</v>
      </c>
      <c r="E239" s="93" t="s">
        <v>825</v>
      </c>
      <c r="F239" s="74" t="s">
        <v>826</v>
      </c>
      <c r="G239" s="79">
        <v>1</v>
      </c>
      <c r="H239" s="86">
        <f t="shared" si="21"/>
        <v>2</v>
      </c>
      <c r="I239" s="87">
        <v>16.45</v>
      </c>
      <c r="J239" s="13">
        <v>0.1</v>
      </c>
      <c r="K239" s="47">
        <f t="shared" si="22"/>
        <v>18.094999999999999</v>
      </c>
      <c r="L239" s="46">
        <f t="shared" si="23"/>
        <v>32.9</v>
      </c>
      <c r="M239" s="46">
        <f t="shared" si="24"/>
        <v>36.19</v>
      </c>
      <c r="N239" s="15" t="s">
        <v>14</v>
      </c>
      <c r="O239" s="17">
        <v>120</v>
      </c>
      <c r="P239" s="101"/>
      <c r="Q239" s="48">
        <f t="shared" si="25"/>
        <v>0</v>
      </c>
      <c r="R239" s="48">
        <f t="shared" si="26"/>
        <v>0</v>
      </c>
      <c r="S239" s="48">
        <f t="shared" si="27"/>
        <v>0</v>
      </c>
      <c r="T239" s="102"/>
    </row>
    <row r="240" spans="1:20" ht="94.5" x14ac:dyDescent="0.2">
      <c r="A240" s="9" t="s">
        <v>9</v>
      </c>
      <c r="B240" s="9" t="s">
        <v>24</v>
      </c>
      <c r="C240" s="9" t="s">
        <v>2103</v>
      </c>
      <c r="D240" s="74" t="s">
        <v>827</v>
      </c>
      <c r="E240" s="93" t="s">
        <v>828</v>
      </c>
      <c r="F240" s="74" t="s">
        <v>829</v>
      </c>
      <c r="G240" s="79">
        <v>58</v>
      </c>
      <c r="H240" s="86">
        <f t="shared" si="21"/>
        <v>116</v>
      </c>
      <c r="I240" s="87">
        <v>82.96</v>
      </c>
      <c r="J240" s="13">
        <v>0.21</v>
      </c>
      <c r="K240" s="47">
        <f t="shared" si="22"/>
        <v>100.38159999999999</v>
      </c>
      <c r="L240" s="46">
        <f t="shared" si="23"/>
        <v>9623.3599999999988</v>
      </c>
      <c r="M240" s="46">
        <f t="shared" si="24"/>
        <v>11644.265599999999</v>
      </c>
      <c r="N240" s="15" t="s">
        <v>14</v>
      </c>
      <c r="O240" s="17">
        <v>100</v>
      </c>
      <c r="P240" s="101"/>
      <c r="Q240" s="48">
        <f t="shared" si="25"/>
        <v>0</v>
      </c>
      <c r="R240" s="48">
        <f t="shared" si="26"/>
        <v>0</v>
      </c>
      <c r="S240" s="48">
        <f t="shared" si="27"/>
        <v>0</v>
      </c>
      <c r="T240" s="102"/>
    </row>
    <row r="241" spans="1:20" ht="47.25" x14ac:dyDescent="0.2">
      <c r="A241" s="9" t="s">
        <v>9</v>
      </c>
      <c r="B241" s="9" t="s">
        <v>24</v>
      </c>
      <c r="C241" s="9" t="s">
        <v>2104</v>
      </c>
      <c r="D241" s="74" t="s">
        <v>830</v>
      </c>
      <c r="E241" s="93" t="s">
        <v>831</v>
      </c>
      <c r="F241" s="74" t="s">
        <v>832</v>
      </c>
      <c r="G241" s="79">
        <v>6</v>
      </c>
      <c r="H241" s="86">
        <f t="shared" si="21"/>
        <v>12</v>
      </c>
      <c r="I241" s="87">
        <v>1.71</v>
      </c>
      <c r="J241" s="13">
        <v>0.1</v>
      </c>
      <c r="K241" s="47">
        <f t="shared" si="22"/>
        <v>1.881</v>
      </c>
      <c r="L241" s="46">
        <f t="shared" si="23"/>
        <v>20.52</v>
      </c>
      <c r="M241" s="46">
        <f t="shared" si="24"/>
        <v>22.571999999999999</v>
      </c>
      <c r="N241" s="15" t="s">
        <v>14</v>
      </c>
      <c r="O241" s="17">
        <v>10</v>
      </c>
      <c r="P241" s="101"/>
      <c r="Q241" s="48">
        <f t="shared" si="25"/>
        <v>0</v>
      </c>
      <c r="R241" s="48">
        <f t="shared" si="26"/>
        <v>0</v>
      </c>
      <c r="S241" s="48">
        <f t="shared" si="27"/>
        <v>0</v>
      </c>
      <c r="T241" s="102"/>
    </row>
    <row r="242" spans="1:20" ht="47.25" x14ac:dyDescent="0.2">
      <c r="A242" s="9" t="s">
        <v>9</v>
      </c>
      <c r="B242" s="9" t="s">
        <v>24</v>
      </c>
      <c r="C242" s="9" t="s">
        <v>2105</v>
      </c>
      <c r="D242" s="74" t="s">
        <v>833</v>
      </c>
      <c r="E242" s="93" t="s">
        <v>834</v>
      </c>
      <c r="F242" s="88"/>
      <c r="G242" s="79">
        <v>32</v>
      </c>
      <c r="H242" s="86">
        <f t="shared" si="21"/>
        <v>64</v>
      </c>
      <c r="I242" s="87">
        <v>8.16</v>
      </c>
      <c r="J242" s="13">
        <v>0.21</v>
      </c>
      <c r="K242" s="47">
        <f t="shared" si="22"/>
        <v>9.8735999999999997</v>
      </c>
      <c r="L242" s="46">
        <f t="shared" si="23"/>
        <v>522.24</v>
      </c>
      <c r="M242" s="46">
        <f t="shared" si="24"/>
        <v>631.91039999999998</v>
      </c>
      <c r="N242" s="15" t="s">
        <v>14</v>
      </c>
      <c r="O242" s="17">
        <v>100</v>
      </c>
      <c r="P242" s="101"/>
      <c r="Q242" s="48">
        <f t="shared" si="25"/>
        <v>0</v>
      </c>
      <c r="R242" s="48">
        <f t="shared" si="26"/>
        <v>0</v>
      </c>
      <c r="S242" s="48">
        <f t="shared" si="27"/>
        <v>0</v>
      </c>
      <c r="T242" s="102"/>
    </row>
    <row r="243" spans="1:20" ht="47.25" x14ac:dyDescent="0.2">
      <c r="A243" s="9" t="s">
        <v>9</v>
      </c>
      <c r="B243" s="9" t="s">
        <v>24</v>
      </c>
      <c r="C243" s="9" t="s">
        <v>2106</v>
      </c>
      <c r="D243" s="74" t="s">
        <v>835</v>
      </c>
      <c r="E243" s="93" t="s">
        <v>836</v>
      </c>
      <c r="F243" s="74" t="s">
        <v>837</v>
      </c>
      <c r="G243" s="79">
        <v>48</v>
      </c>
      <c r="H243" s="86">
        <f t="shared" si="21"/>
        <v>96</v>
      </c>
      <c r="I243" s="87">
        <v>6.5</v>
      </c>
      <c r="J243" s="18">
        <v>0.21</v>
      </c>
      <c r="K243" s="47">
        <f t="shared" si="22"/>
        <v>7.8650000000000002</v>
      </c>
      <c r="L243" s="46">
        <f t="shared" si="23"/>
        <v>624</v>
      </c>
      <c r="M243" s="46">
        <f t="shared" si="24"/>
        <v>755.04</v>
      </c>
      <c r="N243" s="15" t="s">
        <v>14</v>
      </c>
      <c r="O243" s="17">
        <v>100</v>
      </c>
      <c r="P243" s="101"/>
      <c r="Q243" s="48">
        <f t="shared" si="25"/>
        <v>0</v>
      </c>
      <c r="R243" s="48">
        <f t="shared" si="26"/>
        <v>0</v>
      </c>
      <c r="S243" s="48">
        <f t="shared" si="27"/>
        <v>0</v>
      </c>
      <c r="T243" s="102"/>
    </row>
    <row r="244" spans="1:20" ht="47.25" x14ac:dyDescent="0.2">
      <c r="A244" s="9" t="s">
        <v>9</v>
      </c>
      <c r="B244" s="9" t="s">
        <v>24</v>
      </c>
      <c r="C244" s="9" t="s">
        <v>2107</v>
      </c>
      <c r="D244" s="74" t="s">
        <v>838</v>
      </c>
      <c r="E244" s="93" t="s">
        <v>839</v>
      </c>
      <c r="F244" s="88"/>
      <c r="G244" s="79">
        <v>72</v>
      </c>
      <c r="H244" s="86">
        <f t="shared" si="21"/>
        <v>144</v>
      </c>
      <c r="I244" s="87">
        <v>6.12</v>
      </c>
      <c r="J244" s="13">
        <v>0.21</v>
      </c>
      <c r="K244" s="47">
        <f t="shared" si="22"/>
        <v>7.4051999999999998</v>
      </c>
      <c r="L244" s="46">
        <f t="shared" si="23"/>
        <v>881.28</v>
      </c>
      <c r="M244" s="46">
        <f t="shared" si="24"/>
        <v>1066.3488</v>
      </c>
      <c r="N244" s="15" t="s">
        <v>14</v>
      </c>
      <c r="O244" s="17">
        <v>100</v>
      </c>
      <c r="P244" s="101"/>
      <c r="Q244" s="48">
        <f t="shared" si="25"/>
        <v>0</v>
      </c>
      <c r="R244" s="48">
        <f t="shared" si="26"/>
        <v>0</v>
      </c>
      <c r="S244" s="48">
        <f t="shared" si="27"/>
        <v>0</v>
      </c>
      <c r="T244" s="102"/>
    </row>
    <row r="245" spans="1:20" ht="47.25" x14ac:dyDescent="0.2">
      <c r="A245" s="9" t="s">
        <v>9</v>
      </c>
      <c r="B245" s="9" t="s">
        <v>24</v>
      </c>
      <c r="C245" s="9" t="s">
        <v>2105</v>
      </c>
      <c r="D245" s="74" t="s">
        <v>840</v>
      </c>
      <c r="E245" s="93" t="s">
        <v>841</v>
      </c>
      <c r="F245" s="74" t="s">
        <v>842</v>
      </c>
      <c r="G245" s="79">
        <v>1</v>
      </c>
      <c r="H245" s="86">
        <f t="shared" si="21"/>
        <v>2</v>
      </c>
      <c r="I245" s="87">
        <v>39.979999999999997</v>
      </c>
      <c r="J245" s="13">
        <v>0.21</v>
      </c>
      <c r="K245" s="47">
        <f t="shared" si="22"/>
        <v>48.375799999999998</v>
      </c>
      <c r="L245" s="46">
        <f t="shared" si="23"/>
        <v>79.959999999999994</v>
      </c>
      <c r="M245" s="46">
        <f t="shared" si="24"/>
        <v>96.751599999999996</v>
      </c>
      <c r="N245" s="15" t="s">
        <v>14</v>
      </c>
      <c r="O245" s="17">
        <v>60</v>
      </c>
      <c r="P245" s="101"/>
      <c r="Q245" s="48">
        <f t="shared" si="25"/>
        <v>0</v>
      </c>
      <c r="R245" s="48">
        <f t="shared" si="26"/>
        <v>0</v>
      </c>
      <c r="S245" s="48">
        <f t="shared" si="27"/>
        <v>0</v>
      </c>
      <c r="T245" s="102"/>
    </row>
    <row r="246" spans="1:20" ht="47.25" x14ac:dyDescent="0.2">
      <c r="A246" s="9" t="s">
        <v>9</v>
      </c>
      <c r="B246" s="9" t="s">
        <v>24</v>
      </c>
      <c r="C246" s="9" t="s">
        <v>2108</v>
      </c>
      <c r="D246" s="74" t="s">
        <v>843</v>
      </c>
      <c r="E246" s="93" t="s">
        <v>844</v>
      </c>
      <c r="F246" s="74" t="s">
        <v>845</v>
      </c>
      <c r="G246" s="79">
        <v>2</v>
      </c>
      <c r="H246" s="86">
        <f t="shared" si="21"/>
        <v>4</v>
      </c>
      <c r="I246" s="87">
        <v>15.34</v>
      </c>
      <c r="J246" s="18">
        <v>0.21</v>
      </c>
      <c r="K246" s="47">
        <f t="shared" si="22"/>
        <v>18.561399999999999</v>
      </c>
      <c r="L246" s="46">
        <f t="shared" si="23"/>
        <v>61.36</v>
      </c>
      <c r="M246" s="46">
        <f t="shared" si="24"/>
        <v>74.245599999999996</v>
      </c>
      <c r="N246" s="15" t="s">
        <v>14</v>
      </c>
      <c r="O246" s="17">
        <v>100</v>
      </c>
      <c r="P246" s="101"/>
      <c r="Q246" s="48">
        <f t="shared" si="25"/>
        <v>0</v>
      </c>
      <c r="R246" s="48">
        <f t="shared" si="26"/>
        <v>0</v>
      </c>
      <c r="S246" s="48">
        <f t="shared" si="27"/>
        <v>0</v>
      </c>
      <c r="T246" s="102"/>
    </row>
    <row r="247" spans="1:20" ht="63" x14ac:dyDescent="0.2">
      <c r="A247" s="9" t="s">
        <v>9</v>
      </c>
      <c r="B247" s="9" t="s">
        <v>24</v>
      </c>
      <c r="C247" s="9" t="s">
        <v>2109</v>
      </c>
      <c r="D247" s="74" t="s">
        <v>846</v>
      </c>
      <c r="E247" s="93" t="s">
        <v>847</v>
      </c>
      <c r="F247" s="74" t="s">
        <v>848</v>
      </c>
      <c r="G247" s="79">
        <v>1</v>
      </c>
      <c r="H247" s="86">
        <f t="shared" si="21"/>
        <v>2</v>
      </c>
      <c r="I247" s="87">
        <v>178.98</v>
      </c>
      <c r="J247" s="18">
        <v>0.21</v>
      </c>
      <c r="K247" s="47">
        <f t="shared" si="22"/>
        <v>216.5658</v>
      </c>
      <c r="L247" s="46">
        <f t="shared" si="23"/>
        <v>357.96</v>
      </c>
      <c r="M247" s="46">
        <f t="shared" si="24"/>
        <v>433.13159999999999</v>
      </c>
      <c r="N247" s="15" t="s">
        <v>14</v>
      </c>
      <c r="O247" s="17">
        <v>25</v>
      </c>
      <c r="P247" s="101"/>
      <c r="Q247" s="48">
        <f t="shared" si="25"/>
        <v>0</v>
      </c>
      <c r="R247" s="48">
        <f t="shared" si="26"/>
        <v>0</v>
      </c>
      <c r="S247" s="48">
        <f t="shared" si="27"/>
        <v>0</v>
      </c>
      <c r="T247" s="102"/>
    </row>
    <row r="248" spans="1:20" ht="47.25" x14ac:dyDescent="0.2">
      <c r="A248" s="9" t="s">
        <v>9</v>
      </c>
      <c r="B248" s="9" t="s">
        <v>24</v>
      </c>
      <c r="C248" s="9" t="s">
        <v>2110</v>
      </c>
      <c r="D248" s="74" t="s">
        <v>849</v>
      </c>
      <c r="E248" s="93" t="s">
        <v>850</v>
      </c>
      <c r="F248" s="74" t="s">
        <v>851</v>
      </c>
      <c r="G248" s="79">
        <v>11</v>
      </c>
      <c r="H248" s="86">
        <f t="shared" si="21"/>
        <v>22</v>
      </c>
      <c r="I248" s="87">
        <v>37.67</v>
      </c>
      <c r="J248" s="13">
        <v>0.21</v>
      </c>
      <c r="K248" s="47">
        <f t="shared" si="22"/>
        <v>45.5807</v>
      </c>
      <c r="L248" s="46">
        <f t="shared" si="23"/>
        <v>828.74</v>
      </c>
      <c r="M248" s="46">
        <f t="shared" si="24"/>
        <v>1002.7754</v>
      </c>
      <c r="N248" s="15" t="s">
        <v>14</v>
      </c>
      <c r="O248" s="17">
        <v>120</v>
      </c>
      <c r="P248" s="101"/>
      <c r="Q248" s="48">
        <f t="shared" si="25"/>
        <v>0</v>
      </c>
      <c r="R248" s="48">
        <f t="shared" si="26"/>
        <v>0</v>
      </c>
      <c r="S248" s="48">
        <f t="shared" si="27"/>
        <v>0</v>
      </c>
      <c r="T248" s="102"/>
    </row>
    <row r="249" spans="1:20" ht="47.25" x14ac:dyDescent="0.2">
      <c r="A249" s="9" t="s">
        <v>9</v>
      </c>
      <c r="B249" s="9" t="s">
        <v>24</v>
      </c>
      <c r="C249" s="9" t="s">
        <v>1773</v>
      </c>
      <c r="D249" s="74" t="s">
        <v>1772</v>
      </c>
      <c r="E249" s="75" t="s">
        <v>1773</v>
      </c>
      <c r="F249" s="75" t="s">
        <v>1774</v>
      </c>
      <c r="G249" s="79">
        <v>1</v>
      </c>
      <c r="H249" s="86">
        <f t="shared" si="21"/>
        <v>2</v>
      </c>
      <c r="I249" s="87">
        <v>187.12</v>
      </c>
      <c r="J249" s="13">
        <v>0.21</v>
      </c>
      <c r="K249" s="47">
        <f t="shared" si="22"/>
        <v>226.4152</v>
      </c>
      <c r="L249" s="46">
        <f t="shared" si="23"/>
        <v>374.24</v>
      </c>
      <c r="M249" s="46">
        <f t="shared" si="24"/>
        <v>452.8304</v>
      </c>
      <c r="N249" s="15" t="s">
        <v>14</v>
      </c>
      <c r="O249" s="28">
        <v>25</v>
      </c>
      <c r="P249" s="101"/>
      <c r="Q249" s="48">
        <f t="shared" si="25"/>
        <v>0</v>
      </c>
      <c r="R249" s="48">
        <f t="shared" si="26"/>
        <v>0</v>
      </c>
      <c r="S249" s="48">
        <f t="shared" si="27"/>
        <v>0</v>
      </c>
      <c r="T249" s="102"/>
    </row>
    <row r="250" spans="1:20" ht="63" x14ac:dyDescent="0.2">
      <c r="A250" s="9" t="s">
        <v>9</v>
      </c>
      <c r="B250" s="9" t="s">
        <v>24</v>
      </c>
      <c r="C250" s="9" t="s">
        <v>2111</v>
      </c>
      <c r="D250" s="74" t="s">
        <v>1385</v>
      </c>
      <c r="E250" s="91" t="s">
        <v>1386</v>
      </c>
      <c r="F250" s="92">
        <v>280000</v>
      </c>
      <c r="G250" s="79">
        <v>2</v>
      </c>
      <c r="H250" s="86">
        <f t="shared" si="21"/>
        <v>4</v>
      </c>
      <c r="I250" s="87">
        <v>55.56</v>
      </c>
      <c r="J250" s="13">
        <v>0.21</v>
      </c>
      <c r="K250" s="47">
        <f t="shared" si="22"/>
        <v>67.227599999999995</v>
      </c>
      <c r="L250" s="46">
        <f t="shared" si="23"/>
        <v>222.24</v>
      </c>
      <c r="M250" s="46">
        <f t="shared" si="24"/>
        <v>268.91039999999998</v>
      </c>
      <c r="N250" s="15" t="s">
        <v>23</v>
      </c>
      <c r="O250" s="22">
        <v>1</v>
      </c>
      <c r="P250" s="101"/>
      <c r="Q250" s="48">
        <f t="shared" si="25"/>
        <v>0</v>
      </c>
      <c r="R250" s="48">
        <f t="shared" si="26"/>
        <v>0</v>
      </c>
      <c r="S250" s="48">
        <f t="shared" si="27"/>
        <v>0</v>
      </c>
      <c r="T250" s="102"/>
    </row>
    <row r="251" spans="1:20" ht="47.25" x14ac:dyDescent="0.2">
      <c r="A251" s="9" t="s">
        <v>9</v>
      </c>
      <c r="B251" s="9" t="s">
        <v>24</v>
      </c>
      <c r="C251" s="9" t="s">
        <v>1879</v>
      </c>
      <c r="D251" s="74" t="s">
        <v>1878</v>
      </c>
      <c r="E251" s="75" t="s">
        <v>1879</v>
      </c>
      <c r="F251" s="75" t="s">
        <v>1880</v>
      </c>
      <c r="G251" s="79">
        <v>1</v>
      </c>
      <c r="H251" s="86">
        <f t="shared" si="21"/>
        <v>2</v>
      </c>
      <c r="I251" s="87">
        <v>11.22</v>
      </c>
      <c r="J251" s="13">
        <v>0.21</v>
      </c>
      <c r="K251" s="47">
        <f t="shared" si="22"/>
        <v>13.5762</v>
      </c>
      <c r="L251" s="46">
        <f t="shared" si="23"/>
        <v>22.44</v>
      </c>
      <c r="M251" s="46">
        <f t="shared" si="24"/>
        <v>27.1524</v>
      </c>
      <c r="N251" s="15" t="s">
        <v>14</v>
      </c>
      <c r="O251" s="28">
        <v>25</v>
      </c>
      <c r="P251" s="101"/>
      <c r="Q251" s="48">
        <f t="shared" si="25"/>
        <v>0</v>
      </c>
      <c r="R251" s="48">
        <f t="shared" si="26"/>
        <v>0</v>
      </c>
      <c r="S251" s="48">
        <f t="shared" si="27"/>
        <v>0</v>
      </c>
      <c r="T251" s="102"/>
    </row>
    <row r="252" spans="1:20" ht="47.25" x14ac:dyDescent="0.2">
      <c r="A252" s="9" t="s">
        <v>9</v>
      </c>
      <c r="B252" s="9" t="s">
        <v>24</v>
      </c>
      <c r="C252" s="9" t="s">
        <v>2112</v>
      </c>
      <c r="D252" s="74" t="s">
        <v>719</v>
      </c>
      <c r="E252" s="93" t="s">
        <v>720</v>
      </c>
      <c r="F252" s="74" t="s">
        <v>721</v>
      </c>
      <c r="G252" s="79">
        <v>117</v>
      </c>
      <c r="H252" s="86">
        <f t="shared" si="21"/>
        <v>234</v>
      </c>
      <c r="I252" s="87">
        <v>0.44</v>
      </c>
      <c r="J252" s="13">
        <v>0.21</v>
      </c>
      <c r="K252" s="47">
        <f t="shared" si="22"/>
        <v>0.53239999999999998</v>
      </c>
      <c r="L252" s="46">
        <f t="shared" si="23"/>
        <v>102.96</v>
      </c>
      <c r="M252" s="46">
        <f t="shared" si="24"/>
        <v>124.58159999999999</v>
      </c>
      <c r="N252" s="15" t="s">
        <v>23</v>
      </c>
      <c r="O252" s="17">
        <v>1</v>
      </c>
      <c r="P252" s="101"/>
      <c r="Q252" s="48">
        <f t="shared" si="25"/>
        <v>0</v>
      </c>
      <c r="R252" s="48">
        <f t="shared" si="26"/>
        <v>0</v>
      </c>
      <c r="S252" s="48">
        <f t="shared" si="27"/>
        <v>0</v>
      </c>
      <c r="T252" s="102"/>
    </row>
    <row r="253" spans="1:20" ht="47.25" x14ac:dyDescent="0.2">
      <c r="A253" s="9" t="s">
        <v>9</v>
      </c>
      <c r="B253" s="9" t="s">
        <v>24</v>
      </c>
      <c r="C253" s="9" t="s">
        <v>2113</v>
      </c>
      <c r="D253" s="74" t="s">
        <v>857</v>
      </c>
      <c r="E253" s="91" t="s">
        <v>858</v>
      </c>
      <c r="F253" s="92">
        <v>2154</v>
      </c>
      <c r="G253" s="79">
        <v>1</v>
      </c>
      <c r="H253" s="86">
        <f t="shared" si="21"/>
        <v>2</v>
      </c>
      <c r="I253" s="87">
        <v>177.55</v>
      </c>
      <c r="J253" s="13">
        <v>0.21</v>
      </c>
      <c r="K253" s="47">
        <f t="shared" si="22"/>
        <v>214.83550000000002</v>
      </c>
      <c r="L253" s="46">
        <f t="shared" si="23"/>
        <v>355.1</v>
      </c>
      <c r="M253" s="46">
        <f t="shared" si="24"/>
        <v>429.67100000000005</v>
      </c>
      <c r="N253" s="15" t="s">
        <v>14</v>
      </c>
      <c r="O253" s="24">
        <v>35</v>
      </c>
      <c r="P253" s="101"/>
      <c r="Q253" s="48">
        <f t="shared" si="25"/>
        <v>0</v>
      </c>
      <c r="R253" s="48">
        <f t="shared" si="26"/>
        <v>0</v>
      </c>
      <c r="S253" s="48">
        <f t="shared" si="27"/>
        <v>0</v>
      </c>
      <c r="T253" s="102"/>
    </row>
    <row r="254" spans="1:20" ht="78.75" x14ac:dyDescent="0.2">
      <c r="A254" s="9" t="s">
        <v>9</v>
      </c>
      <c r="B254" s="9" t="s">
        <v>24</v>
      </c>
      <c r="C254" s="9" t="s">
        <v>2114</v>
      </c>
      <c r="D254" s="74" t="s">
        <v>888</v>
      </c>
      <c r="E254" s="78" t="s">
        <v>889</v>
      </c>
      <c r="F254" s="74"/>
      <c r="G254" s="79">
        <v>1</v>
      </c>
      <c r="H254" s="86">
        <f t="shared" si="21"/>
        <v>2</v>
      </c>
      <c r="I254" s="87">
        <v>375.36</v>
      </c>
      <c r="J254" s="13">
        <v>0.21</v>
      </c>
      <c r="K254" s="47">
        <f t="shared" si="22"/>
        <v>454.18560000000002</v>
      </c>
      <c r="L254" s="46">
        <f t="shared" si="23"/>
        <v>750.72</v>
      </c>
      <c r="M254" s="46">
        <f t="shared" si="24"/>
        <v>908.37120000000004</v>
      </c>
      <c r="N254" s="15" t="s">
        <v>14</v>
      </c>
      <c r="O254" s="11">
        <v>6</v>
      </c>
      <c r="P254" s="101"/>
      <c r="Q254" s="48">
        <f t="shared" si="25"/>
        <v>0</v>
      </c>
      <c r="R254" s="48">
        <f t="shared" si="26"/>
        <v>0</v>
      </c>
      <c r="S254" s="48">
        <f t="shared" si="27"/>
        <v>0</v>
      </c>
      <c r="T254" s="102"/>
    </row>
    <row r="255" spans="1:20" ht="47.25" x14ac:dyDescent="0.2">
      <c r="A255" s="9" t="s">
        <v>9</v>
      </c>
      <c r="B255" s="9" t="s">
        <v>24</v>
      </c>
      <c r="C255" s="9" t="s">
        <v>2115</v>
      </c>
      <c r="D255" s="74" t="s">
        <v>890</v>
      </c>
      <c r="E255" s="91" t="s">
        <v>891</v>
      </c>
      <c r="F255" s="92" t="s">
        <v>892</v>
      </c>
      <c r="G255" s="79">
        <v>1</v>
      </c>
      <c r="H255" s="86">
        <f t="shared" si="21"/>
        <v>2</v>
      </c>
      <c r="I255" s="87">
        <v>375.36</v>
      </c>
      <c r="J255" s="13">
        <v>0.21</v>
      </c>
      <c r="K255" s="47">
        <f t="shared" si="22"/>
        <v>454.18560000000002</v>
      </c>
      <c r="L255" s="46">
        <f t="shared" si="23"/>
        <v>750.72</v>
      </c>
      <c r="M255" s="46">
        <f t="shared" si="24"/>
        <v>908.37120000000004</v>
      </c>
      <c r="N255" s="15" t="s">
        <v>14</v>
      </c>
      <c r="O255" s="24">
        <v>6</v>
      </c>
      <c r="P255" s="101"/>
      <c r="Q255" s="48">
        <f t="shared" si="25"/>
        <v>0</v>
      </c>
      <c r="R255" s="48">
        <f t="shared" si="26"/>
        <v>0</v>
      </c>
      <c r="S255" s="48">
        <f t="shared" si="27"/>
        <v>0</v>
      </c>
      <c r="T255" s="102"/>
    </row>
    <row r="256" spans="1:20" ht="47.25" x14ac:dyDescent="0.2">
      <c r="A256" s="9" t="s">
        <v>9</v>
      </c>
      <c r="B256" s="9" t="s">
        <v>24</v>
      </c>
      <c r="C256" s="9" t="s">
        <v>270</v>
      </c>
      <c r="D256" s="74" t="s">
        <v>269</v>
      </c>
      <c r="E256" s="78" t="s">
        <v>270</v>
      </c>
      <c r="F256" s="74" t="s">
        <v>271</v>
      </c>
      <c r="G256" s="79">
        <v>1</v>
      </c>
      <c r="H256" s="86">
        <f t="shared" si="21"/>
        <v>2</v>
      </c>
      <c r="I256" s="87">
        <v>95.2</v>
      </c>
      <c r="J256" s="18">
        <v>0.21</v>
      </c>
      <c r="K256" s="47">
        <f t="shared" si="22"/>
        <v>115.19200000000001</v>
      </c>
      <c r="L256" s="46">
        <f t="shared" si="23"/>
        <v>190.4</v>
      </c>
      <c r="M256" s="46">
        <f t="shared" si="24"/>
        <v>230.38400000000001</v>
      </c>
      <c r="N256" s="15" t="s">
        <v>14</v>
      </c>
      <c r="O256" s="17">
        <v>100</v>
      </c>
      <c r="P256" s="101"/>
      <c r="Q256" s="48">
        <f t="shared" si="25"/>
        <v>0</v>
      </c>
      <c r="R256" s="48">
        <f t="shared" si="26"/>
        <v>0</v>
      </c>
      <c r="S256" s="48">
        <f t="shared" si="27"/>
        <v>0</v>
      </c>
      <c r="T256" s="102"/>
    </row>
    <row r="257" spans="1:20" ht="47.25" x14ac:dyDescent="0.2">
      <c r="A257" s="9" t="s">
        <v>9</v>
      </c>
      <c r="B257" s="9" t="s">
        <v>24</v>
      </c>
      <c r="C257" s="9" t="s">
        <v>2116</v>
      </c>
      <c r="D257" s="74" t="s">
        <v>272</v>
      </c>
      <c r="E257" s="78" t="s">
        <v>273</v>
      </c>
      <c r="F257" s="88" t="s">
        <v>274</v>
      </c>
      <c r="G257" s="79">
        <v>1</v>
      </c>
      <c r="H257" s="86">
        <f t="shared" si="21"/>
        <v>2</v>
      </c>
      <c r="I257" s="87">
        <v>4.79</v>
      </c>
      <c r="J257" s="18">
        <v>0.21</v>
      </c>
      <c r="K257" s="47">
        <f t="shared" si="22"/>
        <v>5.7958999999999996</v>
      </c>
      <c r="L257" s="46">
        <f t="shared" si="23"/>
        <v>9.58</v>
      </c>
      <c r="M257" s="46">
        <f t="shared" si="24"/>
        <v>11.591799999999999</v>
      </c>
      <c r="N257" s="15" t="s">
        <v>14</v>
      </c>
      <c r="O257" s="21">
        <v>25</v>
      </c>
      <c r="P257" s="101"/>
      <c r="Q257" s="48">
        <f t="shared" si="25"/>
        <v>0</v>
      </c>
      <c r="R257" s="48">
        <f t="shared" si="26"/>
        <v>0</v>
      </c>
      <c r="S257" s="48">
        <f t="shared" si="27"/>
        <v>0</v>
      </c>
      <c r="T257" s="102"/>
    </row>
    <row r="258" spans="1:20" ht="47.25" x14ac:dyDescent="0.2">
      <c r="A258" s="9" t="s">
        <v>9</v>
      </c>
      <c r="B258" s="9" t="s">
        <v>24</v>
      </c>
      <c r="C258" s="9" t="s">
        <v>2117</v>
      </c>
      <c r="D258" s="74" t="s">
        <v>275</v>
      </c>
      <c r="E258" s="78" t="s">
        <v>276</v>
      </c>
      <c r="F258" s="74" t="s">
        <v>277</v>
      </c>
      <c r="G258" s="79">
        <v>2335</v>
      </c>
      <c r="H258" s="86">
        <f t="shared" ref="H258:H321" si="28">G258*2</f>
        <v>4670</v>
      </c>
      <c r="I258" s="87">
        <v>0.94</v>
      </c>
      <c r="J258" s="13">
        <v>0.21</v>
      </c>
      <c r="K258" s="47">
        <f t="shared" ref="K258:K321" si="29">I258+I258*J258</f>
        <v>1.1374</v>
      </c>
      <c r="L258" s="46">
        <f t="shared" ref="L258:L321" si="30">H258*I258</f>
        <v>4389.8</v>
      </c>
      <c r="M258" s="46">
        <f t="shared" ref="M258:M321" si="31">H258*K258</f>
        <v>5311.6579999999994</v>
      </c>
      <c r="N258" s="15" t="s">
        <v>23</v>
      </c>
      <c r="O258" s="17">
        <v>1</v>
      </c>
      <c r="P258" s="101"/>
      <c r="Q258" s="48">
        <f t="shared" ref="Q258:Q321" si="32">P258+P258*J258</f>
        <v>0</v>
      </c>
      <c r="R258" s="48">
        <f t="shared" ref="R258:R321" si="33">P258*H258</f>
        <v>0</v>
      </c>
      <c r="S258" s="48">
        <f t="shared" ref="S258:S321" si="34">R258+R258*J258</f>
        <v>0</v>
      </c>
      <c r="T258" s="102"/>
    </row>
    <row r="259" spans="1:20" ht="63" x14ac:dyDescent="0.2">
      <c r="A259" s="9" t="s">
        <v>9</v>
      </c>
      <c r="B259" s="9" t="s">
        <v>24</v>
      </c>
      <c r="C259" s="9" t="s">
        <v>2118</v>
      </c>
      <c r="D259" s="74" t="s">
        <v>353</v>
      </c>
      <c r="E259" s="78" t="s">
        <v>354</v>
      </c>
      <c r="F259" s="74" t="s">
        <v>355</v>
      </c>
      <c r="G259" s="79">
        <v>537</v>
      </c>
      <c r="H259" s="86">
        <f t="shared" si="28"/>
        <v>1074</v>
      </c>
      <c r="I259" s="87">
        <v>8.84</v>
      </c>
      <c r="J259" s="13">
        <v>0.21</v>
      </c>
      <c r="K259" s="47">
        <f t="shared" si="29"/>
        <v>10.696400000000001</v>
      </c>
      <c r="L259" s="46">
        <f t="shared" si="30"/>
        <v>9494.16</v>
      </c>
      <c r="M259" s="46">
        <f t="shared" si="31"/>
        <v>11487.9336</v>
      </c>
      <c r="N259" s="15" t="s">
        <v>14</v>
      </c>
      <c r="O259" s="11">
        <v>100</v>
      </c>
      <c r="P259" s="101"/>
      <c r="Q259" s="48">
        <f t="shared" si="32"/>
        <v>0</v>
      </c>
      <c r="R259" s="48">
        <f t="shared" si="33"/>
        <v>0</v>
      </c>
      <c r="S259" s="48">
        <f t="shared" si="34"/>
        <v>0</v>
      </c>
      <c r="T259" s="102"/>
    </row>
    <row r="260" spans="1:20" ht="47.25" x14ac:dyDescent="0.2">
      <c r="A260" s="9" t="s">
        <v>9</v>
      </c>
      <c r="B260" s="9" t="s">
        <v>24</v>
      </c>
      <c r="C260" s="9" t="s">
        <v>2119</v>
      </c>
      <c r="D260" s="74" t="s">
        <v>359</v>
      </c>
      <c r="E260" s="78" t="s">
        <v>360</v>
      </c>
      <c r="F260" s="74" t="s">
        <v>361</v>
      </c>
      <c r="G260" s="79">
        <v>336</v>
      </c>
      <c r="H260" s="86">
        <f t="shared" si="28"/>
        <v>672</v>
      </c>
      <c r="I260" s="87">
        <v>0.52</v>
      </c>
      <c r="J260" s="13">
        <v>0.21</v>
      </c>
      <c r="K260" s="47">
        <f t="shared" si="29"/>
        <v>0.62919999999999998</v>
      </c>
      <c r="L260" s="46">
        <f t="shared" si="30"/>
        <v>349.44</v>
      </c>
      <c r="M260" s="46">
        <f t="shared" si="31"/>
        <v>422.82240000000002</v>
      </c>
      <c r="N260" s="15" t="s">
        <v>23</v>
      </c>
      <c r="O260" s="11">
        <v>1</v>
      </c>
      <c r="P260" s="101"/>
      <c r="Q260" s="48">
        <f t="shared" si="32"/>
        <v>0</v>
      </c>
      <c r="R260" s="48">
        <f t="shared" si="33"/>
        <v>0</v>
      </c>
      <c r="S260" s="48">
        <f t="shared" si="34"/>
        <v>0</v>
      </c>
      <c r="T260" s="102"/>
    </row>
    <row r="261" spans="1:20" ht="94.5" x14ac:dyDescent="0.2">
      <c r="A261" s="9" t="s">
        <v>9</v>
      </c>
      <c r="B261" s="9" t="s">
        <v>24</v>
      </c>
      <c r="C261" s="9" t="s">
        <v>2120</v>
      </c>
      <c r="D261" s="74" t="s">
        <v>622</v>
      </c>
      <c r="E261" s="78" t="s">
        <v>623</v>
      </c>
      <c r="F261" s="74" t="s">
        <v>624</v>
      </c>
      <c r="G261" s="79">
        <v>6</v>
      </c>
      <c r="H261" s="86">
        <f t="shared" si="28"/>
        <v>12</v>
      </c>
      <c r="I261" s="87">
        <v>13.94</v>
      </c>
      <c r="J261" s="18">
        <v>0.21</v>
      </c>
      <c r="K261" s="47">
        <f t="shared" si="29"/>
        <v>16.8674</v>
      </c>
      <c r="L261" s="46">
        <f t="shared" si="30"/>
        <v>167.28</v>
      </c>
      <c r="M261" s="46">
        <f t="shared" si="31"/>
        <v>202.40879999999999</v>
      </c>
      <c r="N261" s="15" t="s">
        <v>23</v>
      </c>
      <c r="O261" s="17">
        <v>1</v>
      </c>
      <c r="P261" s="101"/>
      <c r="Q261" s="48">
        <f t="shared" si="32"/>
        <v>0</v>
      </c>
      <c r="R261" s="48">
        <f t="shared" si="33"/>
        <v>0</v>
      </c>
      <c r="S261" s="48">
        <f t="shared" si="34"/>
        <v>0</v>
      </c>
      <c r="T261" s="102"/>
    </row>
    <row r="262" spans="1:20" ht="47.25" x14ac:dyDescent="0.2">
      <c r="A262" s="9" t="s">
        <v>9</v>
      </c>
      <c r="B262" s="9" t="s">
        <v>24</v>
      </c>
      <c r="C262" s="9" t="s">
        <v>2121</v>
      </c>
      <c r="D262" s="74" t="s">
        <v>753</v>
      </c>
      <c r="E262" s="78" t="s">
        <v>754</v>
      </c>
      <c r="F262" s="74" t="s">
        <v>755</v>
      </c>
      <c r="G262" s="79">
        <v>2</v>
      </c>
      <c r="H262" s="86">
        <f t="shared" si="28"/>
        <v>4</v>
      </c>
      <c r="I262" s="87">
        <v>5.44</v>
      </c>
      <c r="J262" s="13">
        <v>0.21</v>
      </c>
      <c r="K262" s="47">
        <f t="shared" si="29"/>
        <v>6.5824000000000007</v>
      </c>
      <c r="L262" s="46">
        <f t="shared" si="30"/>
        <v>21.76</v>
      </c>
      <c r="M262" s="46">
        <f t="shared" si="31"/>
        <v>26.329600000000003</v>
      </c>
      <c r="N262" s="15" t="s">
        <v>14</v>
      </c>
      <c r="O262" s="25">
        <v>100</v>
      </c>
      <c r="P262" s="101"/>
      <c r="Q262" s="48">
        <f t="shared" si="32"/>
        <v>0</v>
      </c>
      <c r="R262" s="48">
        <f t="shared" si="33"/>
        <v>0</v>
      </c>
      <c r="S262" s="48">
        <f t="shared" si="34"/>
        <v>0</v>
      </c>
      <c r="T262" s="102"/>
    </row>
    <row r="263" spans="1:20" ht="47.25" x14ac:dyDescent="0.2">
      <c r="A263" s="9" t="s">
        <v>9</v>
      </c>
      <c r="B263" s="9" t="s">
        <v>24</v>
      </c>
      <c r="C263" s="9" t="s">
        <v>757</v>
      </c>
      <c r="D263" s="74" t="s">
        <v>756</v>
      </c>
      <c r="E263" s="78" t="s">
        <v>757</v>
      </c>
      <c r="F263" s="74" t="s">
        <v>758</v>
      </c>
      <c r="G263" s="79">
        <v>6</v>
      </c>
      <c r="H263" s="86">
        <f t="shared" si="28"/>
        <v>12</v>
      </c>
      <c r="I263" s="87">
        <v>199.24</v>
      </c>
      <c r="J263" s="13">
        <v>0.21</v>
      </c>
      <c r="K263" s="47">
        <f t="shared" si="29"/>
        <v>241.0804</v>
      </c>
      <c r="L263" s="46">
        <f t="shared" si="30"/>
        <v>2390.88</v>
      </c>
      <c r="M263" s="46">
        <f t="shared" si="31"/>
        <v>2892.9647999999997</v>
      </c>
      <c r="N263" s="15" t="s">
        <v>14</v>
      </c>
      <c r="O263" s="11">
        <v>3000</v>
      </c>
      <c r="P263" s="101"/>
      <c r="Q263" s="48">
        <f t="shared" si="32"/>
        <v>0</v>
      </c>
      <c r="R263" s="48">
        <f t="shared" si="33"/>
        <v>0</v>
      </c>
      <c r="S263" s="48">
        <f t="shared" si="34"/>
        <v>0</v>
      </c>
      <c r="T263" s="102"/>
    </row>
    <row r="264" spans="1:20" ht="47.25" x14ac:dyDescent="0.2">
      <c r="A264" s="9" t="s">
        <v>9</v>
      </c>
      <c r="B264" s="9" t="s">
        <v>24</v>
      </c>
      <c r="C264" s="9" t="s">
        <v>760</v>
      </c>
      <c r="D264" s="74" t="s">
        <v>759</v>
      </c>
      <c r="E264" s="78" t="s">
        <v>760</v>
      </c>
      <c r="F264" s="74" t="s">
        <v>761</v>
      </c>
      <c r="G264" s="79">
        <v>5</v>
      </c>
      <c r="H264" s="86">
        <f t="shared" si="28"/>
        <v>10</v>
      </c>
      <c r="I264" s="87">
        <v>31.28</v>
      </c>
      <c r="J264" s="13">
        <v>0.21</v>
      </c>
      <c r="K264" s="47">
        <f t="shared" si="29"/>
        <v>37.848800000000004</v>
      </c>
      <c r="L264" s="46">
        <f t="shared" si="30"/>
        <v>312.8</v>
      </c>
      <c r="M264" s="46">
        <f t="shared" si="31"/>
        <v>378.48800000000006</v>
      </c>
      <c r="N264" s="15" t="s">
        <v>14</v>
      </c>
      <c r="O264" s="11">
        <v>100</v>
      </c>
      <c r="P264" s="101"/>
      <c r="Q264" s="48">
        <f t="shared" si="32"/>
        <v>0</v>
      </c>
      <c r="R264" s="48">
        <f t="shared" si="33"/>
        <v>0</v>
      </c>
      <c r="S264" s="48">
        <f t="shared" si="34"/>
        <v>0</v>
      </c>
      <c r="T264" s="102"/>
    </row>
    <row r="265" spans="1:20" ht="47.25" x14ac:dyDescent="0.2">
      <c r="A265" s="9" t="s">
        <v>9</v>
      </c>
      <c r="B265" s="9" t="s">
        <v>24</v>
      </c>
      <c r="C265" s="9" t="s">
        <v>2122</v>
      </c>
      <c r="D265" s="74" t="s">
        <v>762</v>
      </c>
      <c r="E265" s="78" t="s">
        <v>763</v>
      </c>
      <c r="F265" s="88" t="s">
        <v>764</v>
      </c>
      <c r="G265" s="79">
        <v>22</v>
      </c>
      <c r="H265" s="86">
        <f t="shared" si="28"/>
        <v>44</v>
      </c>
      <c r="I265" s="87">
        <v>7.48</v>
      </c>
      <c r="J265" s="13">
        <v>0.21</v>
      </c>
      <c r="K265" s="47">
        <f t="shared" si="29"/>
        <v>9.0508000000000006</v>
      </c>
      <c r="L265" s="46">
        <f t="shared" si="30"/>
        <v>329.12</v>
      </c>
      <c r="M265" s="46">
        <f t="shared" si="31"/>
        <v>398.23520000000002</v>
      </c>
      <c r="N265" s="15" t="s">
        <v>14</v>
      </c>
      <c r="O265" s="25">
        <v>100</v>
      </c>
      <c r="P265" s="101"/>
      <c r="Q265" s="48">
        <f t="shared" si="32"/>
        <v>0</v>
      </c>
      <c r="R265" s="48">
        <f t="shared" si="33"/>
        <v>0</v>
      </c>
      <c r="S265" s="48">
        <f t="shared" si="34"/>
        <v>0</v>
      </c>
      <c r="T265" s="102"/>
    </row>
    <row r="266" spans="1:20" ht="47.25" x14ac:dyDescent="0.2">
      <c r="A266" s="9" t="s">
        <v>9</v>
      </c>
      <c r="B266" s="9" t="s">
        <v>24</v>
      </c>
      <c r="C266" s="9" t="s">
        <v>766</v>
      </c>
      <c r="D266" s="74" t="s">
        <v>765</v>
      </c>
      <c r="E266" s="78" t="s">
        <v>766</v>
      </c>
      <c r="F266" s="74" t="s">
        <v>767</v>
      </c>
      <c r="G266" s="79">
        <v>21</v>
      </c>
      <c r="H266" s="86">
        <f t="shared" si="28"/>
        <v>42</v>
      </c>
      <c r="I266" s="87">
        <v>6.82</v>
      </c>
      <c r="J266" s="13">
        <v>0.21</v>
      </c>
      <c r="K266" s="47">
        <f t="shared" si="29"/>
        <v>8.2522000000000002</v>
      </c>
      <c r="L266" s="46">
        <f t="shared" si="30"/>
        <v>286.44</v>
      </c>
      <c r="M266" s="46">
        <f t="shared" si="31"/>
        <v>346.5924</v>
      </c>
      <c r="N266" s="15" t="s">
        <v>14</v>
      </c>
      <c r="O266" s="11">
        <v>100</v>
      </c>
      <c r="P266" s="101"/>
      <c r="Q266" s="48">
        <f t="shared" si="32"/>
        <v>0</v>
      </c>
      <c r="R266" s="48">
        <f t="shared" si="33"/>
        <v>0</v>
      </c>
      <c r="S266" s="48">
        <f t="shared" si="34"/>
        <v>0</v>
      </c>
      <c r="T266" s="102"/>
    </row>
    <row r="267" spans="1:20" ht="47.25" x14ac:dyDescent="0.2">
      <c r="A267" s="9" t="s">
        <v>9</v>
      </c>
      <c r="B267" s="9" t="s">
        <v>24</v>
      </c>
      <c r="C267" s="9" t="s">
        <v>2123</v>
      </c>
      <c r="D267" s="74" t="s">
        <v>862</v>
      </c>
      <c r="E267" s="78" t="s">
        <v>863</v>
      </c>
      <c r="F267" s="88"/>
      <c r="G267" s="79">
        <v>1186</v>
      </c>
      <c r="H267" s="86">
        <f t="shared" si="28"/>
        <v>2372</v>
      </c>
      <c r="I267" s="87">
        <v>2.97</v>
      </c>
      <c r="J267" s="13">
        <v>0.21</v>
      </c>
      <c r="K267" s="47">
        <f t="shared" si="29"/>
        <v>3.5937000000000001</v>
      </c>
      <c r="L267" s="46">
        <f t="shared" si="30"/>
        <v>7044.84</v>
      </c>
      <c r="M267" s="46">
        <f t="shared" si="31"/>
        <v>8524.2564000000002</v>
      </c>
      <c r="N267" s="15" t="s">
        <v>23</v>
      </c>
      <c r="O267" s="17">
        <v>1</v>
      </c>
      <c r="P267" s="101"/>
      <c r="Q267" s="48">
        <f t="shared" si="32"/>
        <v>0</v>
      </c>
      <c r="R267" s="48">
        <f t="shared" si="33"/>
        <v>0</v>
      </c>
      <c r="S267" s="48">
        <f t="shared" si="34"/>
        <v>0</v>
      </c>
      <c r="T267" s="102"/>
    </row>
    <row r="268" spans="1:20" ht="47.25" x14ac:dyDescent="0.2">
      <c r="A268" s="9" t="s">
        <v>9</v>
      </c>
      <c r="B268" s="9" t="s">
        <v>24</v>
      </c>
      <c r="C268" s="9" t="s">
        <v>2124</v>
      </c>
      <c r="D268" s="74" t="s">
        <v>1022</v>
      </c>
      <c r="E268" s="78" t="s">
        <v>1023</v>
      </c>
      <c r="F268" s="74" t="s">
        <v>1024</v>
      </c>
      <c r="G268" s="79">
        <v>4</v>
      </c>
      <c r="H268" s="86">
        <f t="shared" si="28"/>
        <v>8</v>
      </c>
      <c r="I268" s="87">
        <v>26.76</v>
      </c>
      <c r="J268" s="13">
        <v>0.21</v>
      </c>
      <c r="K268" s="47">
        <f t="shared" si="29"/>
        <v>32.379600000000003</v>
      </c>
      <c r="L268" s="46">
        <f t="shared" si="30"/>
        <v>214.08</v>
      </c>
      <c r="M268" s="46">
        <f t="shared" si="31"/>
        <v>259.03680000000003</v>
      </c>
      <c r="N268" s="15" t="s">
        <v>14</v>
      </c>
      <c r="O268" s="11">
        <v>40</v>
      </c>
      <c r="P268" s="101"/>
      <c r="Q268" s="48">
        <f t="shared" si="32"/>
        <v>0</v>
      </c>
      <c r="R268" s="48">
        <f t="shared" si="33"/>
        <v>0</v>
      </c>
      <c r="S268" s="48">
        <f t="shared" si="34"/>
        <v>0</v>
      </c>
      <c r="T268" s="102"/>
    </row>
    <row r="269" spans="1:20" ht="47.25" x14ac:dyDescent="0.2">
      <c r="A269" s="9" t="s">
        <v>9</v>
      </c>
      <c r="B269" s="9" t="s">
        <v>24</v>
      </c>
      <c r="C269" s="9" t="s">
        <v>1028</v>
      </c>
      <c r="D269" s="74" t="s">
        <v>1027</v>
      </c>
      <c r="E269" s="78" t="s">
        <v>1028</v>
      </c>
      <c r="F269" s="74" t="s">
        <v>1029</v>
      </c>
      <c r="G269" s="79">
        <v>537</v>
      </c>
      <c r="H269" s="86">
        <f t="shared" si="28"/>
        <v>1074</v>
      </c>
      <c r="I269" s="87">
        <v>0.33</v>
      </c>
      <c r="J269" s="13">
        <v>0.21</v>
      </c>
      <c r="K269" s="47">
        <f t="shared" si="29"/>
        <v>0.39929999999999999</v>
      </c>
      <c r="L269" s="46">
        <f t="shared" si="30"/>
        <v>354.42</v>
      </c>
      <c r="M269" s="46">
        <f t="shared" si="31"/>
        <v>428.84819999999996</v>
      </c>
      <c r="N269" s="15" t="s">
        <v>23</v>
      </c>
      <c r="O269" s="11">
        <v>1</v>
      </c>
      <c r="P269" s="101"/>
      <c r="Q269" s="48">
        <f t="shared" si="32"/>
        <v>0</v>
      </c>
      <c r="R269" s="48">
        <f t="shared" si="33"/>
        <v>0</v>
      </c>
      <c r="S269" s="48">
        <f t="shared" si="34"/>
        <v>0</v>
      </c>
      <c r="T269" s="102"/>
    </row>
    <row r="270" spans="1:20" ht="47.25" x14ac:dyDescent="0.2">
      <c r="A270" s="9" t="s">
        <v>9</v>
      </c>
      <c r="B270" s="9" t="s">
        <v>24</v>
      </c>
      <c r="C270" s="9" t="s">
        <v>2125</v>
      </c>
      <c r="D270" s="74" t="s">
        <v>1129</v>
      </c>
      <c r="E270" s="78" t="s">
        <v>1130</v>
      </c>
      <c r="F270" s="74" t="s">
        <v>1131</v>
      </c>
      <c r="G270" s="79">
        <v>161</v>
      </c>
      <c r="H270" s="86">
        <f t="shared" si="28"/>
        <v>322</v>
      </c>
      <c r="I270" s="87">
        <v>23.1</v>
      </c>
      <c r="J270" s="13">
        <v>0.21</v>
      </c>
      <c r="K270" s="47">
        <f t="shared" si="29"/>
        <v>27.951000000000001</v>
      </c>
      <c r="L270" s="46">
        <f t="shared" si="30"/>
        <v>7438.2000000000007</v>
      </c>
      <c r="M270" s="46">
        <f t="shared" si="31"/>
        <v>9000.2219999999998</v>
      </c>
      <c r="N270" s="15" t="s">
        <v>14</v>
      </c>
      <c r="O270" s="25">
        <v>300</v>
      </c>
      <c r="P270" s="101"/>
      <c r="Q270" s="48">
        <f t="shared" si="32"/>
        <v>0</v>
      </c>
      <c r="R270" s="48">
        <f t="shared" si="33"/>
        <v>0</v>
      </c>
      <c r="S270" s="48">
        <f t="shared" si="34"/>
        <v>0</v>
      </c>
      <c r="T270" s="102"/>
    </row>
    <row r="271" spans="1:20" ht="47.25" x14ac:dyDescent="0.2">
      <c r="A271" s="9" t="s">
        <v>9</v>
      </c>
      <c r="B271" s="9" t="s">
        <v>24</v>
      </c>
      <c r="C271" s="9" t="s">
        <v>2126</v>
      </c>
      <c r="D271" s="74" t="s">
        <v>1134</v>
      </c>
      <c r="E271" s="78" t="s">
        <v>1135</v>
      </c>
      <c r="F271" s="74" t="s">
        <v>1136</v>
      </c>
      <c r="G271" s="79">
        <v>57</v>
      </c>
      <c r="H271" s="86">
        <f t="shared" si="28"/>
        <v>114</v>
      </c>
      <c r="I271" s="87">
        <v>35.700000000000003</v>
      </c>
      <c r="J271" s="13">
        <v>0.21</v>
      </c>
      <c r="K271" s="47">
        <f t="shared" si="29"/>
        <v>43.197000000000003</v>
      </c>
      <c r="L271" s="46">
        <f t="shared" si="30"/>
        <v>4069.8</v>
      </c>
      <c r="M271" s="46">
        <f t="shared" si="31"/>
        <v>4924.4580000000005</v>
      </c>
      <c r="N271" s="15" t="s">
        <v>14</v>
      </c>
      <c r="O271" s="11">
        <v>125</v>
      </c>
      <c r="P271" s="101"/>
      <c r="Q271" s="48">
        <f t="shared" si="32"/>
        <v>0</v>
      </c>
      <c r="R271" s="48">
        <f t="shared" si="33"/>
        <v>0</v>
      </c>
      <c r="S271" s="48">
        <f t="shared" si="34"/>
        <v>0</v>
      </c>
      <c r="T271" s="102"/>
    </row>
    <row r="272" spans="1:20" ht="47.25" x14ac:dyDescent="0.2">
      <c r="A272" s="9" t="s">
        <v>9</v>
      </c>
      <c r="B272" s="9" t="s">
        <v>24</v>
      </c>
      <c r="C272" s="9" t="s">
        <v>1561</v>
      </c>
      <c r="D272" s="74" t="s">
        <v>1560</v>
      </c>
      <c r="E272" s="92" t="s">
        <v>1561</v>
      </c>
      <c r="F272" s="88" t="s">
        <v>1562</v>
      </c>
      <c r="G272" s="79">
        <v>2</v>
      </c>
      <c r="H272" s="86">
        <f t="shared" si="28"/>
        <v>4</v>
      </c>
      <c r="I272" s="87">
        <v>36.549999999999997</v>
      </c>
      <c r="J272" s="13">
        <v>0.21</v>
      </c>
      <c r="K272" s="47">
        <f t="shared" si="29"/>
        <v>44.225499999999997</v>
      </c>
      <c r="L272" s="46">
        <f t="shared" si="30"/>
        <v>146.19999999999999</v>
      </c>
      <c r="M272" s="46">
        <f t="shared" si="31"/>
        <v>176.90199999999999</v>
      </c>
      <c r="N272" s="15" t="s">
        <v>14</v>
      </c>
      <c r="O272" s="23">
        <v>70</v>
      </c>
      <c r="P272" s="101"/>
      <c r="Q272" s="48">
        <f t="shared" si="32"/>
        <v>0</v>
      </c>
      <c r="R272" s="48">
        <f t="shared" si="33"/>
        <v>0</v>
      </c>
      <c r="S272" s="48">
        <f t="shared" si="34"/>
        <v>0</v>
      </c>
      <c r="T272" s="102"/>
    </row>
    <row r="273" spans="1:20" ht="47.25" x14ac:dyDescent="0.2">
      <c r="A273" s="9" t="s">
        <v>9</v>
      </c>
      <c r="B273" s="9" t="s">
        <v>24</v>
      </c>
      <c r="C273" s="9" t="s">
        <v>2127</v>
      </c>
      <c r="D273" s="74" t="s">
        <v>604</v>
      </c>
      <c r="E273" s="93" t="s">
        <v>605</v>
      </c>
      <c r="F273" s="74" t="s">
        <v>606</v>
      </c>
      <c r="G273" s="79">
        <v>1</v>
      </c>
      <c r="H273" s="86">
        <f t="shared" si="28"/>
        <v>2</v>
      </c>
      <c r="I273" s="87">
        <v>1111.97</v>
      </c>
      <c r="J273" s="18">
        <v>0.21</v>
      </c>
      <c r="K273" s="47">
        <f t="shared" si="29"/>
        <v>1345.4837</v>
      </c>
      <c r="L273" s="46">
        <f t="shared" si="30"/>
        <v>2223.94</v>
      </c>
      <c r="M273" s="46">
        <f t="shared" si="31"/>
        <v>2690.9674</v>
      </c>
      <c r="N273" s="15" t="s">
        <v>14</v>
      </c>
      <c r="O273" s="17">
        <v>100</v>
      </c>
      <c r="P273" s="101"/>
      <c r="Q273" s="48">
        <f t="shared" si="32"/>
        <v>0</v>
      </c>
      <c r="R273" s="48">
        <f t="shared" si="33"/>
        <v>0</v>
      </c>
      <c r="S273" s="48">
        <f t="shared" si="34"/>
        <v>0</v>
      </c>
      <c r="T273" s="102"/>
    </row>
    <row r="274" spans="1:20" ht="126" x14ac:dyDescent="0.2">
      <c r="A274" s="9" t="s">
        <v>9</v>
      </c>
      <c r="B274" s="9" t="s">
        <v>24</v>
      </c>
      <c r="C274" s="9" t="s">
        <v>2128</v>
      </c>
      <c r="D274" s="74" t="s">
        <v>607</v>
      </c>
      <c r="E274" s="93" t="s">
        <v>608</v>
      </c>
      <c r="F274" s="74" t="s">
        <v>609</v>
      </c>
      <c r="G274" s="79">
        <v>5021</v>
      </c>
      <c r="H274" s="86">
        <f t="shared" si="28"/>
        <v>10042</v>
      </c>
      <c r="I274" s="87">
        <v>0.69</v>
      </c>
      <c r="J274" s="13">
        <v>0.21</v>
      </c>
      <c r="K274" s="47">
        <f t="shared" si="29"/>
        <v>0.83489999999999998</v>
      </c>
      <c r="L274" s="46">
        <f t="shared" si="30"/>
        <v>6928.98</v>
      </c>
      <c r="M274" s="46">
        <f t="shared" si="31"/>
        <v>8384.0658000000003</v>
      </c>
      <c r="N274" s="15" t="s">
        <v>23</v>
      </c>
      <c r="O274" s="17">
        <v>1</v>
      </c>
      <c r="P274" s="101"/>
      <c r="Q274" s="48">
        <f t="shared" si="32"/>
        <v>0</v>
      </c>
      <c r="R274" s="48">
        <f t="shared" si="33"/>
        <v>0</v>
      </c>
      <c r="S274" s="48">
        <f t="shared" si="34"/>
        <v>0</v>
      </c>
      <c r="T274" s="102"/>
    </row>
    <row r="275" spans="1:20" ht="47.25" x14ac:dyDescent="0.2">
      <c r="A275" s="9" t="s">
        <v>9</v>
      </c>
      <c r="B275" s="9" t="s">
        <v>24</v>
      </c>
      <c r="C275" s="9" t="s">
        <v>2129</v>
      </c>
      <c r="D275" s="74" t="s">
        <v>610</v>
      </c>
      <c r="E275" s="93" t="s">
        <v>611</v>
      </c>
      <c r="F275" s="74" t="s">
        <v>612</v>
      </c>
      <c r="G275" s="79">
        <v>1</v>
      </c>
      <c r="H275" s="86">
        <f t="shared" si="28"/>
        <v>2</v>
      </c>
      <c r="I275" s="87">
        <v>32.51</v>
      </c>
      <c r="J275" s="18">
        <v>0.21</v>
      </c>
      <c r="K275" s="47">
        <f t="shared" si="29"/>
        <v>39.3371</v>
      </c>
      <c r="L275" s="46">
        <f t="shared" si="30"/>
        <v>65.02</v>
      </c>
      <c r="M275" s="46">
        <f t="shared" si="31"/>
        <v>78.674199999999999</v>
      </c>
      <c r="N275" s="15" t="s">
        <v>14</v>
      </c>
      <c r="O275" s="17">
        <v>10</v>
      </c>
      <c r="P275" s="101"/>
      <c r="Q275" s="48">
        <f t="shared" si="32"/>
        <v>0</v>
      </c>
      <c r="R275" s="48">
        <f t="shared" si="33"/>
        <v>0</v>
      </c>
      <c r="S275" s="48">
        <f t="shared" si="34"/>
        <v>0</v>
      </c>
      <c r="T275" s="102"/>
    </row>
    <row r="276" spans="1:20" ht="63" x14ac:dyDescent="0.2">
      <c r="A276" s="9" t="s">
        <v>9</v>
      </c>
      <c r="B276" s="9" t="s">
        <v>24</v>
      </c>
      <c r="C276" s="9" t="s">
        <v>2130</v>
      </c>
      <c r="D276" s="74" t="s">
        <v>616</v>
      </c>
      <c r="E276" s="93" t="s">
        <v>617</v>
      </c>
      <c r="F276" s="74" t="s">
        <v>618</v>
      </c>
      <c r="G276" s="79">
        <v>1</v>
      </c>
      <c r="H276" s="86">
        <f t="shared" si="28"/>
        <v>2</v>
      </c>
      <c r="I276" s="87">
        <v>176.53</v>
      </c>
      <c r="J276" s="13">
        <v>0.21</v>
      </c>
      <c r="K276" s="47">
        <f t="shared" si="29"/>
        <v>213.60130000000001</v>
      </c>
      <c r="L276" s="46">
        <f t="shared" si="30"/>
        <v>353.06</v>
      </c>
      <c r="M276" s="46">
        <f t="shared" si="31"/>
        <v>427.20260000000002</v>
      </c>
      <c r="N276" s="15" t="s">
        <v>14</v>
      </c>
      <c r="O276" s="17">
        <v>100</v>
      </c>
      <c r="P276" s="101"/>
      <c r="Q276" s="48">
        <f t="shared" si="32"/>
        <v>0</v>
      </c>
      <c r="R276" s="48">
        <f t="shared" si="33"/>
        <v>0</v>
      </c>
      <c r="S276" s="48">
        <f t="shared" si="34"/>
        <v>0</v>
      </c>
      <c r="T276" s="102"/>
    </row>
    <row r="277" spans="1:20" ht="47.25" x14ac:dyDescent="0.2">
      <c r="A277" s="9" t="s">
        <v>9</v>
      </c>
      <c r="B277" s="9" t="s">
        <v>24</v>
      </c>
      <c r="C277" s="9" t="s">
        <v>1858</v>
      </c>
      <c r="D277" s="74" t="s">
        <v>1857</v>
      </c>
      <c r="E277" s="75" t="s">
        <v>1858</v>
      </c>
      <c r="F277" s="75" t="s">
        <v>1859</v>
      </c>
      <c r="G277" s="79">
        <v>1</v>
      </c>
      <c r="H277" s="86">
        <f t="shared" si="28"/>
        <v>2</v>
      </c>
      <c r="I277" s="87">
        <v>190.43</v>
      </c>
      <c r="J277" s="13">
        <v>0.21</v>
      </c>
      <c r="K277" s="47">
        <f t="shared" si="29"/>
        <v>230.4203</v>
      </c>
      <c r="L277" s="46">
        <f t="shared" si="30"/>
        <v>380.86</v>
      </c>
      <c r="M277" s="46">
        <f t="shared" si="31"/>
        <v>460.84059999999999</v>
      </c>
      <c r="N277" s="15" t="s">
        <v>14</v>
      </c>
      <c r="O277" s="28">
        <v>250</v>
      </c>
      <c r="P277" s="101"/>
      <c r="Q277" s="48">
        <f t="shared" si="32"/>
        <v>0</v>
      </c>
      <c r="R277" s="48">
        <f t="shared" si="33"/>
        <v>0</v>
      </c>
      <c r="S277" s="48">
        <f t="shared" si="34"/>
        <v>0</v>
      </c>
      <c r="T277" s="102"/>
    </row>
    <row r="278" spans="1:20" ht="47.25" x14ac:dyDescent="0.2">
      <c r="A278" s="9" t="s">
        <v>9</v>
      </c>
      <c r="B278" s="9" t="s">
        <v>10</v>
      </c>
      <c r="C278" s="9" t="s">
        <v>2131</v>
      </c>
      <c r="D278" s="74" t="s">
        <v>11</v>
      </c>
      <c r="E278" s="78" t="s">
        <v>12</v>
      </c>
      <c r="F278" s="74" t="s">
        <v>13</v>
      </c>
      <c r="G278" s="79">
        <v>15</v>
      </c>
      <c r="H278" s="86">
        <f t="shared" si="28"/>
        <v>30</v>
      </c>
      <c r="I278" s="87">
        <v>230.02</v>
      </c>
      <c r="J278" s="13">
        <v>0.21</v>
      </c>
      <c r="K278" s="47">
        <f t="shared" si="29"/>
        <v>278.32420000000002</v>
      </c>
      <c r="L278" s="46">
        <f t="shared" si="30"/>
        <v>6900.6</v>
      </c>
      <c r="M278" s="46">
        <f t="shared" si="31"/>
        <v>8349.7260000000006</v>
      </c>
      <c r="N278" s="15" t="s">
        <v>14</v>
      </c>
      <c r="O278" s="16">
        <v>50</v>
      </c>
      <c r="P278" s="101"/>
      <c r="Q278" s="48">
        <f t="shared" si="32"/>
        <v>0</v>
      </c>
      <c r="R278" s="48">
        <f t="shared" si="33"/>
        <v>0</v>
      </c>
      <c r="S278" s="48">
        <f t="shared" si="34"/>
        <v>0</v>
      </c>
      <c r="T278" s="102"/>
    </row>
    <row r="279" spans="1:20" ht="78.75" x14ac:dyDescent="0.2">
      <c r="A279" s="9" t="s">
        <v>9</v>
      </c>
      <c r="B279" s="9" t="s">
        <v>10</v>
      </c>
      <c r="C279" s="9" t="s">
        <v>2132</v>
      </c>
      <c r="D279" s="74" t="s">
        <v>154</v>
      </c>
      <c r="E279" s="78" t="s">
        <v>155</v>
      </c>
      <c r="F279" s="74" t="s">
        <v>156</v>
      </c>
      <c r="G279" s="79">
        <v>2</v>
      </c>
      <c r="H279" s="86">
        <f t="shared" si="28"/>
        <v>4</v>
      </c>
      <c r="I279" s="87">
        <v>210.8</v>
      </c>
      <c r="J279" s="13">
        <v>0.21</v>
      </c>
      <c r="K279" s="47">
        <f t="shared" si="29"/>
        <v>255.06800000000001</v>
      </c>
      <c r="L279" s="46">
        <f t="shared" si="30"/>
        <v>843.2</v>
      </c>
      <c r="M279" s="46">
        <f t="shared" si="31"/>
        <v>1020.272</v>
      </c>
      <c r="N279" s="15" t="s">
        <v>23</v>
      </c>
      <c r="O279" s="16">
        <v>1</v>
      </c>
      <c r="P279" s="101"/>
      <c r="Q279" s="48">
        <f t="shared" si="32"/>
        <v>0</v>
      </c>
      <c r="R279" s="48">
        <f t="shared" si="33"/>
        <v>0</v>
      </c>
      <c r="S279" s="48">
        <f t="shared" si="34"/>
        <v>0</v>
      </c>
      <c r="T279" s="102"/>
    </row>
    <row r="280" spans="1:20" ht="47.25" x14ac:dyDescent="0.2">
      <c r="A280" s="9" t="s">
        <v>9</v>
      </c>
      <c r="B280" s="9" t="s">
        <v>10</v>
      </c>
      <c r="C280" s="9" t="s">
        <v>2133</v>
      </c>
      <c r="D280" s="74" t="s">
        <v>417</v>
      </c>
      <c r="E280" s="78" t="s">
        <v>418</v>
      </c>
      <c r="F280" s="74" t="s">
        <v>419</v>
      </c>
      <c r="G280" s="79">
        <v>1</v>
      </c>
      <c r="H280" s="86">
        <f t="shared" si="28"/>
        <v>2</v>
      </c>
      <c r="I280" s="87">
        <v>153.52000000000001</v>
      </c>
      <c r="J280" s="13">
        <v>0.21</v>
      </c>
      <c r="K280" s="47">
        <f t="shared" si="29"/>
        <v>185.75920000000002</v>
      </c>
      <c r="L280" s="46">
        <f t="shared" si="30"/>
        <v>307.04000000000002</v>
      </c>
      <c r="M280" s="46">
        <f t="shared" si="31"/>
        <v>371.51840000000004</v>
      </c>
      <c r="N280" s="15" t="s">
        <v>14</v>
      </c>
      <c r="O280" s="16">
        <v>28</v>
      </c>
      <c r="P280" s="101"/>
      <c r="Q280" s="48">
        <f t="shared" si="32"/>
        <v>0</v>
      </c>
      <c r="R280" s="48">
        <f t="shared" si="33"/>
        <v>0</v>
      </c>
      <c r="S280" s="48">
        <f t="shared" si="34"/>
        <v>0</v>
      </c>
      <c r="T280" s="102"/>
    </row>
    <row r="281" spans="1:20" ht="47.25" x14ac:dyDescent="0.2">
      <c r="A281" s="9" t="s">
        <v>9</v>
      </c>
      <c r="B281" s="9" t="s">
        <v>10</v>
      </c>
      <c r="C281" s="9" t="s">
        <v>2134</v>
      </c>
      <c r="D281" s="74" t="s">
        <v>803</v>
      </c>
      <c r="E281" s="78" t="s">
        <v>804</v>
      </c>
      <c r="F281" s="74">
        <v>42415</v>
      </c>
      <c r="G281" s="79">
        <v>30</v>
      </c>
      <c r="H281" s="86">
        <f t="shared" si="28"/>
        <v>60</v>
      </c>
      <c r="I281" s="87">
        <v>248.67</v>
      </c>
      <c r="J281" s="13">
        <v>0.21</v>
      </c>
      <c r="K281" s="47">
        <f t="shared" si="29"/>
        <v>300.89069999999998</v>
      </c>
      <c r="L281" s="46">
        <f t="shared" si="30"/>
        <v>14920.199999999999</v>
      </c>
      <c r="M281" s="46">
        <f t="shared" si="31"/>
        <v>18053.441999999999</v>
      </c>
      <c r="N281" s="15" t="s">
        <v>14</v>
      </c>
      <c r="O281" s="16">
        <v>30</v>
      </c>
      <c r="P281" s="101"/>
      <c r="Q281" s="48">
        <f t="shared" si="32"/>
        <v>0</v>
      </c>
      <c r="R281" s="48">
        <f t="shared" si="33"/>
        <v>0</v>
      </c>
      <c r="S281" s="48">
        <f t="shared" si="34"/>
        <v>0</v>
      </c>
      <c r="T281" s="102"/>
    </row>
    <row r="282" spans="1:20" ht="47.25" x14ac:dyDescent="0.2">
      <c r="A282" s="9" t="s">
        <v>9</v>
      </c>
      <c r="B282" s="9" t="s">
        <v>10</v>
      </c>
      <c r="C282" s="9" t="s">
        <v>2135</v>
      </c>
      <c r="D282" s="74" t="s">
        <v>805</v>
      </c>
      <c r="E282" s="78" t="s">
        <v>806</v>
      </c>
      <c r="F282" s="74">
        <v>40177</v>
      </c>
      <c r="G282" s="79">
        <v>21</v>
      </c>
      <c r="H282" s="86">
        <f t="shared" si="28"/>
        <v>42</v>
      </c>
      <c r="I282" s="87">
        <v>244.8</v>
      </c>
      <c r="J282" s="13">
        <v>0.21</v>
      </c>
      <c r="K282" s="47">
        <f t="shared" si="29"/>
        <v>296.20800000000003</v>
      </c>
      <c r="L282" s="46">
        <f t="shared" si="30"/>
        <v>10281.6</v>
      </c>
      <c r="M282" s="46">
        <f t="shared" si="31"/>
        <v>12440.736000000001</v>
      </c>
      <c r="N282" s="15" t="s">
        <v>14</v>
      </c>
      <c r="O282" s="16">
        <v>50</v>
      </c>
      <c r="P282" s="101"/>
      <c r="Q282" s="48">
        <f t="shared" si="32"/>
        <v>0</v>
      </c>
      <c r="R282" s="48">
        <f t="shared" si="33"/>
        <v>0</v>
      </c>
      <c r="S282" s="48">
        <f t="shared" si="34"/>
        <v>0</v>
      </c>
      <c r="T282" s="102"/>
    </row>
    <row r="283" spans="1:20" ht="63" x14ac:dyDescent="0.2">
      <c r="A283" s="9" t="s">
        <v>9</v>
      </c>
      <c r="B283" s="9" t="s">
        <v>10</v>
      </c>
      <c r="C283" s="9" t="s">
        <v>2136</v>
      </c>
      <c r="D283" s="74" t="s">
        <v>807</v>
      </c>
      <c r="E283" s="78" t="s">
        <v>808</v>
      </c>
      <c r="F283" s="74" t="s">
        <v>809</v>
      </c>
      <c r="G283" s="79">
        <v>6</v>
      </c>
      <c r="H283" s="86">
        <f t="shared" si="28"/>
        <v>12</v>
      </c>
      <c r="I283" s="87">
        <v>46.24</v>
      </c>
      <c r="J283" s="13">
        <v>0.21</v>
      </c>
      <c r="K283" s="47">
        <f t="shared" si="29"/>
        <v>55.950400000000002</v>
      </c>
      <c r="L283" s="46">
        <f t="shared" si="30"/>
        <v>554.88</v>
      </c>
      <c r="M283" s="46">
        <f t="shared" si="31"/>
        <v>671.40480000000002</v>
      </c>
      <c r="N283" s="15" t="s">
        <v>14</v>
      </c>
      <c r="O283" s="16">
        <v>25</v>
      </c>
      <c r="P283" s="101"/>
      <c r="Q283" s="48">
        <f t="shared" si="32"/>
        <v>0</v>
      </c>
      <c r="R283" s="48">
        <f t="shared" si="33"/>
        <v>0</v>
      </c>
      <c r="S283" s="48">
        <f t="shared" si="34"/>
        <v>0</v>
      </c>
      <c r="T283" s="102"/>
    </row>
    <row r="284" spans="1:20" ht="63" x14ac:dyDescent="0.2">
      <c r="A284" s="9" t="s">
        <v>9</v>
      </c>
      <c r="B284" s="9" t="s">
        <v>10</v>
      </c>
      <c r="C284" s="9" t="s">
        <v>2137</v>
      </c>
      <c r="D284" s="74" t="s">
        <v>810</v>
      </c>
      <c r="E284" s="78" t="s">
        <v>811</v>
      </c>
      <c r="F284" s="74" t="s">
        <v>812</v>
      </c>
      <c r="G284" s="79">
        <v>6</v>
      </c>
      <c r="H284" s="86">
        <f t="shared" si="28"/>
        <v>12</v>
      </c>
      <c r="I284" s="87">
        <v>57.12</v>
      </c>
      <c r="J284" s="13">
        <v>0.21</v>
      </c>
      <c r="K284" s="47">
        <f t="shared" si="29"/>
        <v>69.115200000000002</v>
      </c>
      <c r="L284" s="46">
        <f t="shared" si="30"/>
        <v>685.43999999999994</v>
      </c>
      <c r="M284" s="46">
        <f t="shared" si="31"/>
        <v>829.38239999999996</v>
      </c>
      <c r="N284" s="15" t="s">
        <v>14</v>
      </c>
      <c r="O284" s="16">
        <v>200</v>
      </c>
      <c r="P284" s="101"/>
      <c r="Q284" s="48">
        <f t="shared" si="32"/>
        <v>0</v>
      </c>
      <c r="R284" s="48">
        <f t="shared" si="33"/>
        <v>0</v>
      </c>
      <c r="S284" s="48">
        <f t="shared" si="34"/>
        <v>0</v>
      </c>
      <c r="T284" s="102"/>
    </row>
    <row r="285" spans="1:20" ht="78.75" x14ac:dyDescent="0.2">
      <c r="A285" s="9" t="s">
        <v>9</v>
      </c>
      <c r="B285" s="9" t="s">
        <v>10</v>
      </c>
      <c r="C285" s="9" t="s">
        <v>2138</v>
      </c>
      <c r="D285" s="74" t="s">
        <v>813</v>
      </c>
      <c r="E285" s="78" t="s">
        <v>814</v>
      </c>
      <c r="F285" s="74" t="s">
        <v>815</v>
      </c>
      <c r="G285" s="79">
        <v>9</v>
      </c>
      <c r="H285" s="86">
        <f t="shared" si="28"/>
        <v>18</v>
      </c>
      <c r="I285" s="87">
        <v>25.84</v>
      </c>
      <c r="J285" s="13">
        <v>0.21</v>
      </c>
      <c r="K285" s="47">
        <f t="shared" si="29"/>
        <v>31.266400000000001</v>
      </c>
      <c r="L285" s="46">
        <f t="shared" si="30"/>
        <v>465.12</v>
      </c>
      <c r="M285" s="46">
        <f t="shared" si="31"/>
        <v>562.79520000000002</v>
      </c>
      <c r="N285" s="15" t="s">
        <v>14</v>
      </c>
      <c r="O285" s="16">
        <v>200</v>
      </c>
      <c r="P285" s="101"/>
      <c r="Q285" s="48">
        <f t="shared" si="32"/>
        <v>0</v>
      </c>
      <c r="R285" s="48">
        <f t="shared" si="33"/>
        <v>0</v>
      </c>
      <c r="S285" s="48">
        <f t="shared" si="34"/>
        <v>0</v>
      </c>
      <c r="T285" s="102"/>
    </row>
    <row r="286" spans="1:20" ht="47.25" x14ac:dyDescent="0.2">
      <c r="A286" s="9" t="s">
        <v>9</v>
      </c>
      <c r="B286" s="9" t="s">
        <v>10</v>
      </c>
      <c r="C286" s="9" t="s">
        <v>2139</v>
      </c>
      <c r="D286" s="74" t="s">
        <v>1049</v>
      </c>
      <c r="E286" s="78" t="s">
        <v>1050</v>
      </c>
      <c r="F286" s="74" t="s">
        <v>1051</v>
      </c>
      <c r="G286" s="79">
        <v>15</v>
      </c>
      <c r="H286" s="86">
        <f t="shared" si="28"/>
        <v>30</v>
      </c>
      <c r="I286" s="87">
        <v>121.45</v>
      </c>
      <c r="J286" s="13">
        <v>0.21</v>
      </c>
      <c r="K286" s="47">
        <f t="shared" si="29"/>
        <v>146.9545</v>
      </c>
      <c r="L286" s="46">
        <f t="shared" si="30"/>
        <v>3643.5</v>
      </c>
      <c r="M286" s="46">
        <f t="shared" si="31"/>
        <v>4408.6350000000002</v>
      </c>
      <c r="N286" s="15" t="s">
        <v>14</v>
      </c>
      <c r="O286" s="16">
        <v>20</v>
      </c>
      <c r="P286" s="101"/>
      <c r="Q286" s="48">
        <f t="shared" si="32"/>
        <v>0</v>
      </c>
      <c r="R286" s="48">
        <f t="shared" si="33"/>
        <v>0</v>
      </c>
      <c r="S286" s="48">
        <f t="shared" si="34"/>
        <v>0</v>
      </c>
      <c r="T286" s="102"/>
    </row>
    <row r="287" spans="1:20" ht="47.25" x14ac:dyDescent="0.2">
      <c r="A287" s="9" t="s">
        <v>9</v>
      </c>
      <c r="B287" s="9" t="s">
        <v>10</v>
      </c>
      <c r="C287" s="9" t="s">
        <v>2140</v>
      </c>
      <c r="D287" s="74" t="s">
        <v>1263</v>
      </c>
      <c r="E287" s="78" t="s">
        <v>1264</v>
      </c>
      <c r="F287" s="74" t="s">
        <v>1265</v>
      </c>
      <c r="G287" s="79">
        <v>5</v>
      </c>
      <c r="H287" s="86">
        <f t="shared" si="28"/>
        <v>10</v>
      </c>
      <c r="I287" s="87">
        <v>17.68</v>
      </c>
      <c r="J287" s="13">
        <v>0.21</v>
      </c>
      <c r="K287" s="47">
        <f t="shared" si="29"/>
        <v>21.392800000000001</v>
      </c>
      <c r="L287" s="46">
        <f t="shared" si="30"/>
        <v>176.8</v>
      </c>
      <c r="M287" s="46">
        <f t="shared" si="31"/>
        <v>213.928</v>
      </c>
      <c r="N287" s="15" t="s">
        <v>14</v>
      </c>
      <c r="O287" s="16">
        <v>250</v>
      </c>
      <c r="P287" s="101"/>
      <c r="Q287" s="48">
        <f t="shared" si="32"/>
        <v>0</v>
      </c>
      <c r="R287" s="48">
        <f t="shared" si="33"/>
        <v>0</v>
      </c>
      <c r="S287" s="48">
        <f t="shared" si="34"/>
        <v>0</v>
      </c>
      <c r="T287" s="102"/>
    </row>
    <row r="288" spans="1:20" ht="63" x14ac:dyDescent="0.2">
      <c r="A288" s="9" t="s">
        <v>9</v>
      </c>
      <c r="B288" s="9" t="s">
        <v>10</v>
      </c>
      <c r="C288" s="9" t="s">
        <v>2141</v>
      </c>
      <c r="D288" s="74" t="s">
        <v>1266</v>
      </c>
      <c r="E288" s="78" t="s">
        <v>1267</v>
      </c>
      <c r="F288" s="74" t="s">
        <v>1268</v>
      </c>
      <c r="G288" s="79">
        <v>1</v>
      </c>
      <c r="H288" s="86">
        <f t="shared" si="28"/>
        <v>2</v>
      </c>
      <c r="I288" s="87">
        <v>133.82</v>
      </c>
      <c r="J288" s="13">
        <v>0.21</v>
      </c>
      <c r="K288" s="47">
        <f t="shared" si="29"/>
        <v>161.92219999999998</v>
      </c>
      <c r="L288" s="46">
        <f t="shared" si="30"/>
        <v>267.64</v>
      </c>
      <c r="M288" s="46">
        <f t="shared" si="31"/>
        <v>323.84439999999995</v>
      </c>
      <c r="N288" s="15" t="s">
        <v>14</v>
      </c>
      <c r="O288" s="16">
        <v>48</v>
      </c>
      <c r="P288" s="101"/>
      <c r="Q288" s="48">
        <f t="shared" si="32"/>
        <v>0</v>
      </c>
      <c r="R288" s="48">
        <f t="shared" si="33"/>
        <v>0</v>
      </c>
      <c r="S288" s="48">
        <f t="shared" si="34"/>
        <v>0</v>
      </c>
      <c r="T288" s="102"/>
    </row>
    <row r="289" spans="1:20" ht="47.25" x14ac:dyDescent="0.2">
      <c r="A289" s="9" t="s">
        <v>9</v>
      </c>
      <c r="B289" s="9" t="s">
        <v>10</v>
      </c>
      <c r="C289" s="9" t="s">
        <v>1270</v>
      </c>
      <c r="D289" s="74" t="s">
        <v>1269</v>
      </c>
      <c r="E289" s="78" t="s">
        <v>1270</v>
      </c>
      <c r="F289" s="74" t="s">
        <v>1271</v>
      </c>
      <c r="G289" s="79">
        <v>6</v>
      </c>
      <c r="H289" s="86">
        <f t="shared" si="28"/>
        <v>12</v>
      </c>
      <c r="I289" s="87">
        <v>35.700000000000003</v>
      </c>
      <c r="J289" s="13">
        <v>0.21</v>
      </c>
      <c r="K289" s="47">
        <f t="shared" si="29"/>
        <v>43.197000000000003</v>
      </c>
      <c r="L289" s="46">
        <f t="shared" si="30"/>
        <v>428.40000000000003</v>
      </c>
      <c r="M289" s="46">
        <f t="shared" si="31"/>
        <v>518.36400000000003</v>
      </c>
      <c r="N289" s="15" t="s">
        <v>14</v>
      </c>
      <c r="O289" s="16">
        <v>250</v>
      </c>
      <c r="P289" s="101"/>
      <c r="Q289" s="48">
        <f t="shared" si="32"/>
        <v>0</v>
      </c>
      <c r="R289" s="48">
        <f t="shared" si="33"/>
        <v>0</v>
      </c>
      <c r="S289" s="48">
        <f t="shared" si="34"/>
        <v>0</v>
      </c>
      <c r="T289" s="102"/>
    </row>
    <row r="290" spans="1:20" ht="78.75" x14ac:dyDescent="0.2">
      <c r="A290" s="9" t="s">
        <v>9</v>
      </c>
      <c r="B290" s="9" t="s">
        <v>10</v>
      </c>
      <c r="C290" s="9" t="s">
        <v>2142</v>
      </c>
      <c r="D290" s="74" t="s">
        <v>1547</v>
      </c>
      <c r="E290" s="78" t="s">
        <v>1548</v>
      </c>
      <c r="F290" s="74" t="s">
        <v>1549</v>
      </c>
      <c r="G290" s="79">
        <v>6</v>
      </c>
      <c r="H290" s="86">
        <f t="shared" si="28"/>
        <v>12</v>
      </c>
      <c r="I290" s="87">
        <v>325.38</v>
      </c>
      <c r="J290" s="18">
        <v>0.21</v>
      </c>
      <c r="K290" s="47">
        <f t="shared" si="29"/>
        <v>393.70979999999997</v>
      </c>
      <c r="L290" s="46">
        <f t="shared" si="30"/>
        <v>3904.56</v>
      </c>
      <c r="M290" s="46">
        <f t="shared" si="31"/>
        <v>4724.5175999999992</v>
      </c>
      <c r="N290" s="15" t="s">
        <v>14</v>
      </c>
      <c r="O290" s="16">
        <v>100</v>
      </c>
      <c r="P290" s="101"/>
      <c r="Q290" s="48">
        <f t="shared" si="32"/>
        <v>0</v>
      </c>
      <c r="R290" s="48">
        <f t="shared" si="33"/>
        <v>0</v>
      </c>
      <c r="S290" s="48">
        <f t="shared" si="34"/>
        <v>0</v>
      </c>
      <c r="T290" s="102"/>
    </row>
    <row r="291" spans="1:20" ht="47.25" x14ac:dyDescent="0.2">
      <c r="A291" s="9" t="s">
        <v>9</v>
      </c>
      <c r="B291" s="9" t="s">
        <v>399</v>
      </c>
      <c r="C291" s="9" t="s">
        <v>2143</v>
      </c>
      <c r="D291" s="74" t="s">
        <v>400</v>
      </c>
      <c r="E291" s="91" t="s">
        <v>401</v>
      </c>
      <c r="F291" s="92">
        <v>30220</v>
      </c>
      <c r="G291" s="79">
        <v>2627</v>
      </c>
      <c r="H291" s="86">
        <f t="shared" si="28"/>
        <v>5254</v>
      </c>
      <c r="I291" s="87">
        <v>0.36</v>
      </c>
      <c r="J291" s="13">
        <v>0.21</v>
      </c>
      <c r="K291" s="47">
        <f t="shared" si="29"/>
        <v>0.43559999999999999</v>
      </c>
      <c r="L291" s="46">
        <f t="shared" si="30"/>
        <v>1891.4399999999998</v>
      </c>
      <c r="M291" s="46">
        <f t="shared" si="31"/>
        <v>2288.6423999999997</v>
      </c>
      <c r="N291" s="15" t="s">
        <v>23</v>
      </c>
      <c r="O291" s="24">
        <v>1</v>
      </c>
      <c r="P291" s="101"/>
      <c r="Q291" s="48">
        <f t="shared" si="32"/>
        <v>0</v>
      </c>
      <c r="R291" s="48">
        <f t="shared" si="33"/>
        <v>0</v>
      </c>
      <c r="S291" s="48">
        <f t="shared" si="34"/>
        <v>0</v>
      </c>
      <c r="T291" s="102"/>
    </row>
    <row r="292" spans="1:20" ht="47.25" x14ac:dyDescent="0.2">
      <c r="A292" s="9" t="s">
        <v>9</v>
      </c>
      <c r="B292" s="9" t="s">
        <v>399</v>
      </c>
      <c r="C292" s="9" t="s">
        <v>403</v>
      </c>
      <c r="D292" s="74" t="s">
        <v>402</v>
      </c>
      <c r="E292" s="78" t="s">
        <v>403</v>
      </c>
      <c r="F292" s="74" t="s">
        <v>404</v>
      </c>
      <c r="G292" s="79">
        <v>350</v>
      </c>
      <c r="H292" s="86">
        <f t="shared" si="28"/>
        <v>700</v>
      </c>
      <c r="I292" s="87">
        <v>0.41</v>
      </c>
      <c r="J292" s="13">
        <v>0.21</v>
      </c>
      <c r="K292" s="47">
        <f t="shared" si="29"/>
        <v>0.49609999999999999</v>
      </c>
      <c r="L292" s="46">
        <f t="shared" si="30"/>
        <v>287</v>
      </c>
      <c r="M292" s="46">
        <f t="shared" si="31"/>
        <v>347.27</v>
      </c>
      <c r="N292" s="15" t="s">
        <v>23</v>
      </c>
      <c r="O292" s="11">
        <v>1</v>
      </c>
      <c r="P292" s="101"/>
      <c r="Q292" s="48">
        <f t="shared" si="32"/>
        <v>0</v>
      </c>
      <c r="R292" s="48">
        <f t="shared" si="33"/>
        <v>0</v>
      </c>
      <c r="S292" s="48">
        <f t="shared" si="34"/>
        <v>0</v>
      </c>
      <c r="T292" s="102"/>
    </row>
    <row r="293" spans="1:20" ht="78.75" x14ac:dyDescent="0.2">
      <c r="A293" s="9" t="s">
        <v>9</v>
      </c>
      <c r="B293" s="9" t="s">
        <v>399</v>
      </c>
      <c r="C293" s="9" t="s">
        <v>2144</v>
      </c>
      <c r="D293" s="74" t="s">
        <v>514</v>
      </c>
      <c r="E293" s="78" t="s">
        <v>515</v>
      </c>
      <c r="F293" s="88"/>
      <c r="G293" s="79">
        <v>3</v>
      </c>
      <c r="H293" s="86">
        <f t="shared" si="28"/>
        <v>6</v>
      </c>
      <c r="I293" s="87">
        <v>20.21</v>
      </c>
      <c r="J293" s="13">
        <v>0.21</v>
      </c>
      <c r="K293" s="47">
        <f t="shared" si="29"/>
        <v>24.4541</v>
      </c>
      <c r="L293" s="46">
        <f t="shared" si="30"/>
        <v>121.26</v>
      </c>
      <c r="M293" s="46">
        <f t="shared" si="31"/>
        <v>146.72460000000001</v>
      </c>
      <c r="N293" s="15" t="s">
        <v>23</v>
      </c>
      <c r="O293" s="16">
        <v>1</v>
      </c>
      <c r="P293" s="101"/>
      <c r="Q293" s="48">
        <f t="shared" si="32"/>
        <v>0</v>
      </c>
      <c r="R293" s="48">
        <f t="shared" si="33"/>
        <v>0</v>
      </c>
      <c r="S293" s="48">
        <f t="shared" si="34"/>
        <v>0</v>
      </c>
      <c r="T293" s="102"/>
    </row>
    <row r="294" spans="1:20" ht="78.75" x14ac:dyDescent="0.2">
      <c r="A294" s="9" t="s">
        <v>9</v>
      </c>
      <c r="B294" s="9" t="s">
        <v>399</v>
      </c>
      <c r="C294" s="9" t="s">
        <v>2145</v>
      </c>
      <c r="D294" s="74" t="s">
        <v>516</v>
      </c>
      <c r="E294" s="91" t="s">
        <v>517</v>
      </c>
      <c r="F294" s="92" t="s">
        <v>518</v>
      </c>
      <c r="G294" s="79">
        <v>3</v>
      </c>
      <c r="H294" s="86">
        <f t="shared" si="28"/>
        <v>6</v>
      </c>
      <c r="I294" s="87">
        <v>1.8</v>
      </c>
      <c r="J294" s="13">
        <v>0.21</v>
      </c>
      <c r="K294" s="47">
        <f t="shared" si="29"/>
        <v>2.1779999999999999</v>
      </c>
      <c r="L294" s="46">
        <f t="shared" si="30"/>
        <v>10.8</v>
      </c>
      <c r="M294" s="46">
        <f t="shared" si="31"/>
        <v>13.068</v>
      </c>
      <c r="N294" s="15" t="s">
        <v>23</v>
      </c>
      <c r="O294" s="24">
        <v>1</v>
      </c>
      <c r="P294" s="101"/>
      <c r="Q294" s="48">
        <f t="shared" si="32"/>
        <v>0</v>
      </c>
      <c r="R294" s="48">
        <f t="shared" si="33"/>
        <v>0</v>
      </c>
      <c r="S294" s="48">
        <f t="shared" si="34"/>
        <v>0</v>
      </c>
      <c r="T294" s="102"/>
    </row>
    <row r="295" spans="1:20" ht="47.25" x14ac:dyDescent="0.2">
      <c r="A295" s="9" t="s">
        <v>9</v>
      </c>
      <c r="B295" s="9" t="s">
        <v>399</v>
      </c>
      <c r="C295" s="9" t="s">
        <v>2146</v>
      </c>
      <c r="D295" s="74" t="s">
        <v>519</v>
      </c>
      <c r="E295" s="78" t="s">
        <v>520</v>
      </c>
      <c r="F295" s="74" t="s">
        <v>521</v>
      </c>
      <c r="G295" s="79">
        <v>164</v>
      </c>
      <c r="H295" s="86">
        <f t="shared" si="28"/>
        <v>328</v>
      </c>
      <c r="I295" s="87">
        <v>7.63</v>
      </c>
      <c r="J295" s="13">
        <v>0.21</v>
      </c>
      <c r="K295" s="47">
        <f t="shared" si="29"/>
        <v>9.2323000000000004</v>
      </c>
      <c r="L295" s="46">
        <f t="shared" si="30"/>
        <v>2502.64</v>
      </c>
      <c r="M295" s="46">
        <f t="shared" si="31"/>
        <v>3028.1944000000003</v>
      </c>
      <c r="N295" s="15" t="s">
        <v>23</v>
      </c>
      <c r="O295" s="11">
        <v>1</v>
      </c>
      <c r="P295" s="101"/>
      <c r="Q295" s="48">
        <f t="shared" si="32"/>
        <v>0</v>
      </c>
      <c r="R295" s="48">
        <f t="shared" si="33"/>
        <v>0</v>
      </c>
      <c r="S295" s="48">
        <f t="shared" si="34"/>
        <v>0</v>
      </c>
      <c r="T295" s="102"/>
    </row>
    <row r="296" spans="1:20" ht="63" x14ac:dyDescent="0.2">
      <c r="A296" s="9" t="s">
        <v>9</v>
      </c>
      <c r="B296" s="9" t="s">
        <v>399</v>
      </c>
      <c r="C296" s="9" t="s">
        <v>2147</v>
      </c>
      <c r="D296" s="74" t="s">
        <v>522</v>
      </c>
      <c r="E296" s="78" t="s">
        <v>523</v>
      </c>
      <c r="F296" s="74" t="s">
        <v>524</v>
      </c>
      <c r="G296" s="79">
        <v>15</v>
      </c>
      <c r="H296" s="86">
        <f t="shared" si="28"/>
        <v>30</v>
      </c>
      <c r="I296" s="87">
        <v>84.73</v>
      </c>
      <c r="J296" s="13">
        <v>0.21</v>
      </c>
      <c r="K296" s="47">
        <f t="shared" si="29"/>
        <v>102.52330000000001</v>
      </c>
      <c r="L296" s="46">
        <f t="shared" si="30"/>
        <v>2541.9</v>
      </c>
      <c r="M296" s="46">
        <f t="shared" si="31"/>
        <v>3075.6990000000001</v>
      </c>
      <c r="N296" s="15" t="s">
        <v>23</v>
      </c>
      <c r="O296" s="16">
        <v>1</v>
      </c>
      <c r="P296" s="101"/>
      <c r="Q296" s="48">
        <f t="shared" si="32"/>
        <v>0</v>
      </c>
      <c r="R296" s="48">
        <f t="shared" si="33"/>
        <v>0</v>
      </c>
      <c r="S296" s="48">
        <f t="shared" si="34"/>
        <v>0</v>
      </c>
      <c r="T296" s="102"/>
    </row>
    <row r="297" spans="1:20" ht="47.25" x14ac:dyDescent="0.2">
      <c r="A297" s="9" t="s">
        <v>9</v>
      </c>
      <c r="B297" s="9" t="s">
        <v>399</v>
      </c>
      <c r="C297" s="9" t="s">
        <v>2148</v>
      </c>
      <c r="D297" s="74" t="s">
        <v>525</v>
      </c>
      <c r="E297" s="78" t="s">
        <v>526</v>
      </c>
      <c r="F297" s="74" t="s">
        <v>527</v>
      </c>
      <c r="G297" s="79">
        <v>10</v>
      </c>
      <c r="H297" s="86">
        <f t="shared" si="28"/>
        <v>20</v>
      </c>
      <c r="I297" s="87">
        <v>17.5</v>
      </c>
      <c r="J297" s="13">
        <v>0.21</v>
      </c>
      <c r="K297" s="47">
        <f t="shared" si="29"/>
        <v>21.175000000000001</v>
      </c>
      <c r="L297" s="46">
        <f t="shared" si="30"/>
        <v>350</v>
      </c>
      <c r="M297" s="46">
        <f t="shared" si="31"/>
        <v>423.5</v>
      </c>
      <c r="N297" s="15" t="s">
        <v>23</v>
      </c>
      <c r="O297" s="16">
        <v>1</v>
      </c>
      <c r="P297" s="101"/>
      <c r="Q297" s="48">
        <f t="shared" si="32"/>
        <v>0</v>
      </c>
      <c r="R297" s="48">
        <f t="shared" si="33"/>
        <v>0</v>
      </c>
      <c r="S297" s="48">
        <f t="shared" si="34"/>
        <v>0</v>
      </c>
      <c r="T297" s="102"/>
    </row>
    <row r="298" spans="1:20" ht="47.25" x14ac:dyDescent="0.2">
      <c r="A298" s="9" t="s">
        <v>9</v>
      </c>
      <c r="B298" s="9" t="s">
        <v>399</v>
      </c>
      <c r="C298" s="9" t="s">
        <v>2148</v>
      </c>
      <c r="D298" s="74" t="s">
        <v>528</v>
      </c>
      <c r="E298" s="78" t="s">
        <v>529</v>
      </c>
      <c r="F298" s="74" t="s">
        <v>530</v>
      </c>
      <c r="G298" s="79">
        <v>10</v>
      </c>
      <c r="H298" s="86">
        <f t="shared" si="28"/>
        <v>20</v>
      </c>
      <c r="I298" s="87">
        <v>85.44</v>
      </c>
      <c r="J298" s="13">
        <v>0.21</v>
      </c>
      <c r="K298" s="47">
        <f t="shared" si="29"/>
        <v>103.38239999999999</v>
      </c>
      <c r="L298" s="46">
        <f t="shared" si="30"/>
        <v>1708.8</v>
      </c>
      <c r="M298" s="46">
        <f t="shared" si="31"/>
        <v>2067.6479999999997</v>
      </c>
      <c r="N298" s="15" t="s">
        <v>23</v>
      </c>
      <c r="O298" s="16">
        <v>1</v>
      </c>
      <c r="P298" s="101"/>
      <c r="Q298" s="48">
        <f t="shared" si="32"/>
        <v>0</v>
      </c>
      <c r="R298" s="48">
        <f t="shared" si="33"/>
        <v>0</v>
      </c>
      <c r="S298" s="48">
        <f t="shared" si="34"/>
        <v>0</v>
      </c>
      <c r="T298" s="102"/>
    </row>
    <row r="299" spans="1:20" ht="47.25" x14ac:dyDescent="0.2">
      <c r="A299" s="9" t="s">
        <v>9</v>
      </c>
      <c r="B299" s="9" t="s">
        <v>399</v>
      </c>
      <c r="C299" s="9" t="s">
        <v>532</v>
      </c>
      <c r="D299" s="74" t="s">
        <v>531</v>
      </c>
      <c r="E299" s="78" t="s">
        <v>532</v>
      </c>
      <c r="F299" s="74"/>
      <c r="G299" s="79">
        <v>29</v>
      </c>
      <c r="H299" s="86">
        <f t="shared" si="28"/>
        <v>58</v>
      </c>
      <c r="I299" s="87">
        <v>0.93</v>
      </c>
      <c r="J299" s="13">
        <v>0.21</v>
      </c>
      <c r="K299" s="47">
        <f t="shared" si="29"/>
        <v>1.1253</v>
      </c>
      <c r="L299" s="46">
        <f t="shared" si="30"/>
        <v>53.940000000000005</v>
      </c>
      <c r="M299" s="46">
        <f t="shared" si="31"/>
        <v>65.267399999999995</v>
      </c>
      <c r="N299" s="15" t="s">
        <v>14</v>
      </c>
      <c r="O299" s="11">
        <v>200</v>
      </c>
      <c r="P299" s="101"/>
      <c r="Q299" s="48">
        <f t="shared" si="32"/>
        <v>0</v>
      </c>
      <c r="R299" s="48">
        <f t="shared" si="33"/>
        <v>0</v>
      </c>
      <c r="S299" s="48">
        <f t="shared" si="34"/>
        <v>0</v>
      </c>
      <c r="T299" s="102"/>
    </row>
    <row r="300" spans="1:20" ht="47.25" x14ac:dyDescent="0.2">
      <c r="A300" s="9" t="s">
        <v>9</v>
      </c>
      <c r="B300" s="9" t="s">
        <v>399</v>
      </c>
      <c r="C300" s="9" t="s">
        <v>2149</v>
      </c>
      <c r="D300" s="74" t="s">
        <v>681</v>
      </c>
      <c r="E300" s="91" t="s">
        <v>682</v>
      </c>
      <c r="F300" s="92">
        <v>30320</v>
      </c>
      <c r="G300" s="79">
        <v>12</v>
      </c>
      <c r="H300" s="86">
        <f t="shared" si="28"/>
        <v>24</v>
      </c>
      <c r="I300" s="87">
        <v>43.08</v>
      </c>
      <c r="J300" s="13">
        <v>0.21</v>
      </c>
      <c r="K300" s="47">
        <f t="shared" si="29"/>
        <v>52.126799999999996</v>
      </c>
      <c r="L300" s="46">
        <f t="shared" si="30"/>
        <v>1033.92</v>
      </c>
      <c r="M300" s="46">
        <f t="shared" si="31"/>
        <v>1251.0431999999998</v>
      </c>
      <c r="N300" s="15" t="s">
        <v>14</v>
      </c>
      <c r="O300" s="24">
        <v>120</v>
      </c>
      <c r="P300" s="101"/>
      <c r="Q300" s="48">
        <f t="shared" si="32"/>
        <v>0</v>
      </c>
      <c r="R300" s="48">
        <f t="shared" si="33"/>
        <v>0</v>
      </c>
      <c r="S300" s="48">
        <f t="shared" si="34"/>
        <v>0</v>
      </c>
      <c r="T300" s="102"/>
    </row>
    <row r="301" spans="1:20" ht="47.25" x14ac:dyDescent="0.2">
      <c r="A301" s="9" t="s">
        <v>9</v>
      </c>
      <c r="B301" s="9" t="s">
        <v>399</v>
      </c>
      <c r="C301" s="9" t="s">
        <v>2150</v>
      </c>
      <c r="D301" s="74" t="s">
        <v>820</v>
      </c>
      <c r="E301" s="91" t="s">
        <v>821</v>
      </c>
      <c r="F301" s="92">
        <v>2028019</v>
      </c>
      <c r="G301" s="79">
        <v>46</v>
      </c>
      <c r="H301" s="86">
        <f t="shared" si="28"/>
        <v>92</v>
      </c>
      <c r="I301" s="87">
        <v>6.05</v>
      </c>
      <c r="J301" s="13">
        <v>0.21</v>
      </c>
      <c r="K301" s="47">
        <f t="shared" si="29"/>
        <v>7.3205</v>
      </c>
      <c r="L301" s="46">
        <f t="shared" si="30"/>
        <v>556.6</v>
      </c>
      <c r="M301" s="46">
        <f t="shared" si="31"/>
        <v>673.48599999999999</v>
      </c>
      <c r="N301" s="15" t="s">
        <v>23</v>
      </c>
      <c r="O301" s="22">
        <v>1</v>
      </c>
      <c r="P301" s="101"/>
      <c r="Q301" s="48">
        <f t="shared" si="32"/>
        <v>0</v>
      </c>
      <c r="R301" s="48">
        <f t="shared" si="33"/>
        <v>0</v>
      </c>
      <c r="S301" s="48">
        <f t="shared" si="34"/>
        <v>0</v>
      </c>
      <c r="T301" s="102"/>
    </row>
    <row r="302" spans="1:20" ht="47.25" x14ac:dyDescent="0.2">
      <c r="A302" s="9" t="s">
        <v>9</v>
      </c>
      <c r="B302" s="9" t="s">
        <v>399</v>
      </c>
      <c r="C302" s="9" t="s">
        <v>1154</v>
      </c>
      <c r="D302" s="74" t="s">
        <v>1153</v>
      </c>
      <c r="E302" s="78" t="s">
        <v>1154</v>
      </c>
      <c r="F302" s="74" t="s">
        <v>1155</v>
      </c>
      <c r="G302" s="79">
        <v>11</v>
      </c>
      <c r="H302" s="86">
        <f t="shared" si="28"/>
        <v>22</v>
      </c>
      <c r="I302" s="87">
        <v>4.62</v>
      </c>
      <c r="J302" s="13">
        <v>0.21</v>
      </c>
      <c r="K302" s="47">
        <f t="shared" si="29"/>
        <v>5.5902000000000003</v>
      </c>
      <c r="L302" s="46">
        <f t="shared" si="30"/>
        <v>101.64</v>
      </c>
      <c r="M302" s="46">
        <f t="shared" si="31"/>
        <v>122.98440000000001</v>
      </c>
      <c r="N302" s="15" t="s">
        <v>23</v>
      </c>
      <c r="O302" s="11">
        <v>1</v>
      </c>
      <c r="P302" s="101"/>
      <c r="Q302" s="48">
        <f t="shared" si="32"/>
        <v>0</v>
      </c>
      <c r="R302" s="48">
        <f t="shared" si="33"/>
        <v>0</v>
      </c>
      <c r="S302" s="48">
        <f t="shared" si="34"/>
        <v>0</v>
      </c>
      <c r="T302" s="102"/>
    </row>
    <row r="303" spans="1:20" ht="94.5" x14ac:dyDescent="0.2">
      <c r="A303" s="9" t="s">
        <v>9</v>
      </c>
      <c r="B303" s="9" t="s">
        <v>399</v>
      </c>
      <c r="C303" s="9" t="s">
        <v>2151</v>
      </c>
      <c r="D303" s="74" t="s">
        <v>1156</v>
      </c>
      <c r="E303" s="78" t="s">
        <v>1157</v>
      </c>
      <c r="F303" s="74" t="s">
        <v>1158</v>
      </c>
      <c r="G303" s="79">
        <v>8</v>
      </c>
      <c r="H303" s="86">
        <f t="shared" si="28"/>
        <v>16</v>
      </c>
      <c r="I303" s="87">
        <v>25.04</v>
      </c>
      <c r="J303" s="13">
        <v>0.21</v>
      </c>
      <c r="K303" s="47">
        <f t="shared" si="29"/>
        <v>30.298400000000001</v>
      </c>
      <c r="L303" s="46">
        <f t="shared" si="30"/>
        <v>400.64</v>
      </c>
      <c r="M303" s="46">
        <f t="shared" si="31"/>
        <v>484.77440000000001</v>
      </c>
      <c r="N303" s="15" t="s">
        <v>23</v>
      </c>
      <c r="O303" s="16">
        <v>1</v>
      </c>
      <c r="P303" s="101"/>
      <c r="Q303" s="48">
        <f t="shared" si="32"/>
        <v>0</v>
      </c>
      <c r="R303" s="48">
        <f t="shared" si="33"/>
        <v>0</v>
      </c>
      <c r="S303" s="48">
        <f t="shared" si="34"/>
        <v>0</v>
      </c>
      <c r="T303" s="102"/>
    </row>
    <row r="304" spans="1:20" ht="78.75" x14ac:dyDescent="0.2">
      <c r="A304" s="9" t="s">
        <v>9</v>
      </c>
      <c r="B304" s="9" t="s">
        <v>399</v>
      </c>
      <c r="C304" s="9" t="s">
        <v>2152</v>
      </c>
      <c r="D304" s="74" t="s">
        <v>1187</v>
      </c>
      <c r="E304" s="78" t="s">
        <v>1188</v>
      </c>
      <c r="F304" s="92" t="s">
        <v>1189</v>
      </c>
      <c r="G304" s="79">
        <v>190</v>
      </c>
      <c r="H304" s="86">
        <f t="shared" si="28"/>
        <v>380</v>
      </c>
      <c r="I304" s="87">
        <v>1.46</v>
      </c>
      <c r="J304" s="18">
        <v>0.21</v>
      </c>
      <c r="K304" s="47">
        <f t="shared" si="29"/>
        <v>1.7665999999999999</v>
      </c>
      <c r="L304" s="46">
        <f t="shared" si="30"/>
        <v>554.79999999999995</v>
      </c>
      <c r="M304" s="46">
        <f t="shared" si="31"/>
        <v>671.30799999999999</v>
      </c>
      <c r="N304" s="15" t="s">
        <v>23</v>
      </c>
      <c r="O304" s="22">
        <v>1</v>
      </c>
      <c r="P304" s="101"/>
      <c r="Q304" s="48">
        <f t="shared" si="32"/>
        <v>0</v>
      </c>
      <c r="R304" s="48">
        <f t="shared" si="33"/>
        <v>0</v>
      </c>
      <c r="S304" s="48">
        <f t="shared" si="34"/>
        <v>0</v>
      </c>
      <c r="T304" s="102"/>
    </row>
    <row r="305" spans="1:20" ht="47.25" x14ac:dyDescent="0.2">
      <c r="A305" s="9" t="s">
        <v>9</v>
      </c>
      <c r="B305" s="9" t="s">
        <v>399</v>
      </c>
      <c r="C305" s="9" t="s">
        <v>1740</v>
      </c>
      <c r="D305" s="74" t="s">
        <v>1739</v>
      </c>
      <c r="E305" s="75" t="s">
        <v>1740</v>
      </c>
      <c r="F305" s="75" t="s">
        <v>1741</v>
      </c>
      <c r="G305" s="79">
        <v>1</v>
      </c>
      <c r="H305" s="86">
        <f t="shared" si="28"/>
        <v>2</v>
      </c>
      <c r="I305" s="87">
        <v>11.35</v>
      </c>
      <c r="J305" s="13">
        <v>0.21</v>
      </c>
      <c r="K305" s="47">
        <f t="shared" si="29"/>
        <v>13.733499999999999</v>
      </c>
      <c r="L305" s="46">
        <f t="shared" si="30"/>
        <v>22.7</v>
      </c>
      <c r="M305" s="46">
        <f t="shared" si="31"/>
        <v>27.466999999999999</v>
      </c>
      <c r="N305" s="15" t="s">
        <v>23</v>
      </c>
      <c r="O305" s="28">
        <v>1</v>
      </c>
      <c r="P305" s="101"/>
      <c r="Q305" s="48">
        <f t="shared" si="32"/>
        <v>0</v>
      </c>
      <c r="R305" s="48">
        <f t="shared" si="33"/>
        <v>0</v>
      </c>
      <c r="S305" s="48">
        <f t="shared" si="34"/>
        <v>0</v>
      </c>
      <c r="T305" s="102"/>
    </row>
    <row r="306" spans="1:20" ht="47.25" x14ac:dyDescent="0.2">
      <c r="A306" s="9" t="s">
        <v>9</v>
      </c>
      <c r="B306" s="9" t="s">
        <v>399</v>
      </c>
      <c r="C306" s="9" t="s">
        <v>1894</v>
      </c>
      <c r="D306" s="74" t="s">
        <v>1893</v>
      </c>
      <c r="E306" s="75" t="s">
        <v>1894</v>
      </c>
      <c r="F306" s="75"/>
      <c r="G306" s="79">
        <v>100</v>
      </c>
      <c r="H306" s="86">
        <f t="shared" si="28"/>
        <v>200</v>
      </c>
      <c r="I306" s="87">
        <v>5.23</v>
      </c>
      <c r="J306" s="13">
        <v>0.21</v>
      </c>
      <c r="K306" s="47">
        <f t="shared" si="29"/>
        <v>6.3283000000000005</v>
      </c>
      <c r="L306" s="46">
        <f t="shared" si="30"/>
        <v>1046</v>
      </c>
      <c r="M306" s="46">
        <f t="shared" si="31"/>
        <v>1265.6600000000001</v>
      </c>
      <c r="N306" s="15" t="s">
        <v>23</v>
      </c>
      <c r="O306" s="28">
        <v>1</v>
      </c>
      <c r="P306" s="101"/>
      <c r="Q306" s="48">
        <f t="shared" si="32"/>
        <v>0</v>
      </c>
      <c r="R306" s="48">
        <f t="shared" si="33"/>
        <v>0</v>
      </c>
      <c r="S306" s="48">
        <f t="shared" si="34"/>
        <v>0</v>
      </c>
      <c r="T306" s="102"/>
    </row>
    <row r="307" spans="1:20" ht="47.25" x14ac:dyDescent="0.2">
      <c r="A307" s="9" t="s">
        <v>9</v>
      </c>
      <c r="B307" s="9" t="s">
        <v>399</v>
      </c>
      <c r="C307" s="9" t="s">
        <v>1948</v>
      </c>
      <c r="D307" s="74" t="s">
        <v>1952</v>
      </c>
      <c r="E307" s="75" t="s">
        <v>1948</v>
      </c>
      <c r="F307" s="75"/>
      <c r="G307" s="79">
        <v>100</v>
      </c>
      <c r="H307" s="86">
        <f t="shared" si="28"/>
        <v>200</v>
      </c>
      <c r="I307" s="87">
        <v>5.23</v>
      </c>
      <c r="J307" s="13">
        <v>0.21</v>
      </c>
      <c r="K307" s="47">
        <f t="shared" si="29"/>
        <v>6.3283000000000005</v>
      </c>
      <c r="L307" s="46">
        <f t="shared" si="30"/>
        <v>1046</v>
      </c>
      <c r="M307" s="46">
        <f t="shared" si="31"/>
        <v>1265.6600000000001</v>
      </c>
      <c r="N307" s="15" t="s">
        <v>23</v>
      </c>
      <c r="O307" s="28">
        <v>1</v>
      </c>
      <c r="P307" s="101"/>
      <c r="Q307" s="48">
        <f t="shared" si="32"/>
        <v>0</v>
      </c>
      <c r="R307" s="48">
        <f t="shared" si="33"/>
        <v>0</v>
      </c>
      <c r="S307" s="48">
        <f t="shared" si="34"/>
        <v>0</v>
      </c>
      <c r="T307" s="102"/>
    </row>
    <row r="308" spans="1:20" ht="47.25" x14ac:dyDescent="0.2">
      <c r="A308" s="9" t="s">
        <v>9</v>
      </c>
      <c r="B308" s="9" t="s">
        <v>399</v>
      </c>
      <c r="C308" s="9" t="s">
        <v>1950</v>
      </c>
      <c r="D308" s="74" t="s">
        <v>1949</v>
      </c>
      <c r="E308" s="78" t="s">
        <v>1950</v>
      </c>
      <c r="F308" s="74" t="s">
        <v>1951</v>
      </c>
      <c r="G308" s="79">
        <v>15</v>
      </c>
      <c r="H308" s="86">
        <f t="shared" si="28"/>
        <v>30</v>
      </c>
      <c r="I308" s="87">
        <v>70.56</v>
      </c>
      <c r="J308" s="13">
        <v>0.21</v>
      </c>
      <c r="K308" s="47">
        <f t="shared" si="29"/>
        <v>85.377600000000001</v>
      </c>
      <c r="L308" s="46">
        <f t="shared" si="30"/>
        <v>2116.8000000000002</v>
      </c>
      <c r="M308" s="46">
        <f t="shared" si="31"/>
        <v>2561.328</v>
      </c>
      <c r="N308" s="15" t="s">
        <v>23</v>
      </c>
      <c r="O308" s="16">
        <v>1</v>
      </c>
      <c r="P308" s="101"/>
      <c r="Q308" s="48">
        <f t="shared" si="32"/>
        <v>0</v>
      </c>
      <c r="R308" s="48">
        <f t="shared" si="33"/>
        <v>0</v>
      </c>
      <c r="S308" s="48">
        <f t="shared" si="34"/>
        <v>0</v>
      </c>
      <c r="T308" s="102"/>
    </row>
    <row r="309" spans="1:20" ht="47.25" x14ac:dyDescent="0.2">
      <c r="A309" s="9" t="s">
        <v>9</v>
      </c>
      <c r="B309" s="9" t="s">
        <v>399</v>
      </c>
      <c r="C309" s="9" t="s">
        <v>1954</v>
      </c>
      <c r="D309" s="74" t="s">
        <v>1953</v>
      </c>
      <c r="E309" s="78" t="s">
        <v>1954</v>
      </c>
      <c r="F309" s="74"/>
      <c r="G309" s="79">
        <v>3</v>
      </c>
      <c r="H309" s="86">
        <f t="shared" si="28"/>
        <v>6</v>
      </c>
      <c r="I309" s="87">
        <v>210</v>
      </c>
      <c r="J309" s="13">
        <v>0.21</v>
      </c>
      <c r="K309" s="47">
        <f t="shared" si="29"/>
        <v>254.1</v>
      </c>
      <c r="L309" s="46">
        <f t="shared" si="30"/>
        <v>1260</v>
      </c>
      <c r="M309" s="46">
        <f t="shared" si="31"/>
        <v>1524.6</v>
      </c>
      <c r="N309" s="15" t="s">
        <v>14</v>
      </c>
      <c r="O309" s="16">
        <v>10</v>
      </c>
      <c r="P309" s="101"/>
      <c r="Q309" s="48">
        <f t="shared" si="32"/>
        <v>0</v>
      </c>
      <c r="R309" s="48">
        <f t="shared" si="33"/>
        <v>0</v>
      </c>
      <c r="S309" s="48">
        <f t="shared" si="34"/>
        <v>0</v>
      </c>
      <c r="T309" s="102"/>
    </row>
    <row r="310" spans="1:20" ht="63" x14ac:dyDescent="0.2">
      <c r="A310" s="9" t="s">
        <v>9</v>
      </c>
      <c r="B310" s="9" t="s">
        <v>399</v>
      </c>
      <c r="C310" s="9" t="s">
        <v>2153</v>
      </c>
      <c r="D310" s="74" t="s">
        <v>1074</v>
      </c>
      <c r="E310" s="78" t="s">
        <v>1075</v>
      </c>
      <c r="F310" s="74" t="s">
        <v>1076</v>
      </c>
      <c r="G310" s="79">
        <v>2</v>
      </c>
      <c r="H310" s="86">
        <f t="shared" si="28"/>
        <v>4</v>
      </c>
      <c r="I310" s="87">
        <v>52.36</v>
      </c>
      <c r="J310" s="13">
        <v>0.21</v>
      </c>
      <c r="K310" s="47">
        <f t="shared" si="29"/>
        <v>63.355599999999995</v>
      </c>
      <c r="L310" s="46">
        <f t="shared" si="30"/>
        <v>209.44</v>
      </c>
      <c r="M310" s="46">
        <f t="shared" si="31"/>
        <v>253.42239999999998</v>
      </c>
      <c r="N310" s="15" t="s">
        <v>23</v>
      </c>
      <c r="O310" s="16">
        <v>1</v>
      </c>
      <c r="P310" s="101"/>
      <c r="Q310" s="48">
        <f t="shared" si="32"/>
        <v>0</v>
      </c>
      <c r="R310" s="48">
        <f t="shared" si="33"/>
        <v>0</v>
      </c>
      <c r="S310" s="48">
        <f t="shared" si="34"/>
        <v>0</v>
      </c>
      <c r="T310" s="102"/>
    </row>
    <row r="311" spans="1:20" ht="47.25" x14ac:dyDescent="0.2">
      <c r="A311" s="9" t="s">
        <v>9</v>
      </c>
      <c r="B311" s="9" t="s">
        <v>399</v>
      </c>
      <c r="C311" s="9" t="s">
        <v>1743</v>
      </c>
      <c r="D311" s="75" t="s">
        <v>1742</v>
      </c>
      <c r="E311" s="75" t="s">
        <v>1743</v>
      </c>
      <c r="F311" s="75" t="s">
        <v>1744</v>
      </c>
      <c r="G311" s="79">
        <v>1</v>
      </c>
      <c r="H311" s="86">
        <f t="shared" si="28"/>
        <v>2</v>
      </c>
      <c r="I311" s="87">
        <v>27.54</v>
      </c>
      <c r="J311" s="13">
        <v>0.21</v>
      </c>
      <c r="K311" s="47">
        <f t="shared" si="29"/>
        <v>33.323399999999999</v>
      </c>
      <c r="L311" s="46">
        <f t="shared" si="30"/>
        <v>55.08</v>
      </c>
      <c r="M311" s="46">
        <f t="shared" si="31"/>
        <v>66.646799999999999</v>
      </c>
      <c r="N311" s="15" t="s">
        <v>14</v>
      </c>
      <c r="O311" s="28">
        <v>100</v>
      </c>
      <c r="P311" s="101"/>
      <c r="Q311" s="48">
        <f t="shared" si="32"/>
        <v>0</v>
      </c>
      <c r="R311" s="48">
        <f t="shared" si="33"/>
        <v>0</v>
      </c>
      <c r="S311" s="48">
        <f t="shared" si="34"/>
        <v>0</v>
      </c>
      <c r="T311" s="102"/>
    </row>
    <row r="312" spans="1:20" ht="78.75" x14ac:dyDescent="0.2">
      <c r="A312" s="9" t="s">
        <v>9</v>
      </c>
      <c r="B312" s="9" t="s">
        <v>20</v>
      </c>
      <c r="C312" s="9" t="s">
        <v>2154</v>
      </c>
      <c r="D312" s="74" t="s">
        <v>295</v>
      </c>
      <c r="E312" s="78" t="s">
        <v>296</v>
      </c>
      <c r="F312" s="74" t="s">
        <v>297</v>
      </c>
      <c r="G312" s="79">
        <v>2</v>
      </c>
      <c r="H312" s="86">
        <f t="shared" si="28"/>
        <v>4</v>
      </c>
      <c r="I312" s="87">
        <v>9.52</v>
      </c>
      <c r="J312" s="13">
        <v>0.21</v>
      </c>
      <c r="K312" s="47">
        <f t="shared" si="29"/>
        <v>11.5192</v>
      </c>
      <c r="L312" s="46">
        <f t="shared" si="30"/>
        <v>38.08</v>
      </c>
      <c r="M312" s="46">
        <f t="shared" si="31"/>
        <v>46.076799999999999</v>
      </c>
      <c r="N312" s="15" t="s">
        <v>14</v>
      </c>
      <c r="O312" s="16">
        <v>100</v>
      </c>
      <c r="P312" s="101"/>
      <c r="Q312" s="48">
        <f t="shared" si="32"/>
        <v>0</v>
      </c>
      <c r="R312" s="48">
        <f t="shared" si="33"/>
        <v>0</v>
      </c>
      <c r="S312" s="48">
        <f t="shared" si="34"/>
        <v>0</v>
      </c>
      <c r="T312" s="102"/>
    </row>
    <row r="313" spans="1:20" ht="78.75" x14ac:dyDescent="0.2">
      <c r="A313" s="9" t="s">
        <v>9</v>
      </c>
      <c r="B313" s="9" t="s">
        <v>20</v>
      </c>
      <c r="C313" s="9" t="s">
        <v>2154</v>
      </c>
      <c r="D313" s="74" t="s">
        <v>298</v>
      </c>
      <c r="E313" s="78" t="s">
        <v>299</v>
      </c>
      <c r="F313" s="74" t="s">
        <v>300</v>
      </c>
      <c r="G313" s="79">
        <v>2</v>
      </c>
      <c r="H313" s="86">
        <f t="shared" si="28"/>
        <v>4</v>
      </c>
      <c r="I313" s="87">
        <v>6.73</v>
      </c>
      <c r="J313" s="18">
        <v>0.21</v>
      </c>
      <c r="K313" s="47">
        <f t="shared" si="29"/>
        <v>8.1433</v>
      </c>
      <c r="L313" s="46">
        <f t="shared" si="30"/>
        <v>26.92</v>
      </c>
      <c r="M313" s="46">
        <f t="shared" si="31"/>
        <v>32.5732</v>
      </c>
      <c r="N313" s="15" t="s">
        <v>14</v>
      </c>
      <c r="O313" s="16">
        <v>100</v>
      </c>
      <c r="P313" s="101"/>
      <c r="Q313" s="48">
        <f t="shared" si="32"/>
        <v>0</v>
      </c>
      <c r="R313" s="48">
        <f t="shared" si="33"/>
        <v>0</v>
      </c>
      <c r="S313" s="48">
        <f t="shared" si="34"/>
        <v>0</v>
      </c>
      <c r="T313" s="102"/>
    </row>
    <row r="314" spans="1:20" ht="78.75" x14ac:dyDescent="0.2">
      <c r="A314" s="9" t="s">
        <v>9</v>
      </c>
      <c r="B314" s="9" t="s">
        <v>20</v>
      </c>
      <c r="C314" s="9" t="s">
        <v>2155</v>
      </c>
      <c r="D314" s="74" t="s">
        <v>301</v>
      </c>
      <c r="E314" s="78" t="s">
        <v>302</v>
      </c>
      <c r="F314" s="74" t="s">
        <v>303</v>
      </c>
      <c r="G314" s="79">
        <v>4</v>
      </c>
      <c r="H314" s="86">
        <f t="shared" si="28"/>
        <v>8</v>
      </c>
      <c r="I314" s="87">
        <v>112.2</v>
      </c>
      <c r="J314" s="13">
        <v>0.21</v>
      </c>
      <c r="K314" s="47">
        <f t="shared" si="29"/>
        <v>135.762</v>
      </c>
      <c r="L314" s="46">
        <f t="shared" si="30"/>
        <v>897.6</v>
      </c>
      <c r="M314" s="46">
        <f t="shared" si="31"/>
        <v>1086.096</v>
      </c>
      <c r="N314" s="15" t="s">
        <v>14</v>
      </c>
      <c r="O314" s="16">
        <v>500</v>
      </c>
      <c r="P314" s="101"/>
      <c r="Q314" s="48">
        <f t="shared" si="32"/>
        <v>0</v>
      </c>
      <c r="R314" s="48">
        <f t="shared" si="33"/>
        <v>0</v>
      </c>
      <c r="S314" s="48">
        <f t="shared" si="34"/>
        <v>0</v>
      </c>
      <c r="T314" s="102"/>
    </row>
    <row r="315" spans="1:20" ht="78.75" x14ac:dyDescent="0.2">
      <c r="A315" s="9" t="s">
        <v>9</v>
      </c>
      <c r="B315" s="9" t="s">
        <v>20</v>
      </c>
      <c r="C315" s="9" t="s">
        <v>2155</v>
      </c>
      <c r="D315" s="74" t="s">
        <v>304</v>
      </c>
      <c r="E315" s="78" t="s">
        <v>305</v>
      </c>
      <c r="F315" s="74" t="s">
        <v>306</v>
      </c>
      <c r="G315" s="79">
        <v>3</v>
      </c>
      <c r="H315" s="86">
        <f t="shared" si="28"/>
        <v>6</v>
      </c>
      <c r="I315" s="87">
        <v>116.96</v>
      </c>
      <c r="J315" s="13">
        <v>0.21</v>
      </c>
      <c r="K315" s="47">
        <f t="shared" si="29"/>
        <v>141.52159999999998</v>
      </c>
      <c r="L315" s="46">
        <f t="shared" si="30"/>
        <v>701.76</v>
      </c>
      <c r="M315" s="46">
        <f t="shared" si="31"/>
        <v>849.12959999999987</v>
      </c>
      <c r="N315" s="15" t="s">
        <v>14</v>
      </c>
      <c r="O315" s="16">
        <v>500</v>
      </c>
      <c r="P315" s="101"/>
      <c r="Q315" s="48">
        <f t="shared" si="32"/>
        <v>0</v>
      </c>
      <c r="R315" s="48">
        <f t="shared" si="33"/>
        <v>0</v>
      </c>
      <c r="S315" s="48">
        <f t="shared" si="34"/>
        <v>0</v>
      </c>
      <c r="T315" s="102"/>
    </row>
    <row r="316" spans="1:20" ht="110.25" x14ac:dyDescent="0.2">
      <c r="A316" s="9" t="s">
        <v>9</v>
      </c>
      <c r="B316" s="9" t="s">
        <v>20</v>
      </c>
      <c r="C316" s="9" t="s">
        <v>2156</v>
      </c>
      <c r="D316" s="74" t="s">
        <v>307</v>
      </c>
      <c r="E316" s="78" t="s">
        <v>308</v>
      </c>
      <c r="F316" s="74" t="s">
        <v>309</v>
      </c>
      <c r="G316" s="79">
        <v>9</v>
      </c>
      <c r="H316" s="86">
        <f t="shared" si="28"/>
        <v>18</v>
      </c>
      <c r="I316" s="87">
        <v>63.65</v>
      </c>
      <c r="J316" s="13">
        <v>0.21</v>
      </c>
      <c r="K316" s="47">
        <f t="shared" si="29"/>
        <v>77.016499999999994</v>
      </c>
      <c r="L316" s="46">
        <f t="shared" si="30"/>
        <v>1145.7</v>
      </c>
      <c r="M316" s="46">
        <f t="shared" si="31"/>
        <v>1386.2969999999998</v>
      </c>
      <c r="N316" s="15" t="s">
        <v>14</v>
      </c>
      <c r="O316" s="16">
        <v>1000</v>
      </c>
      <c r="P316" s="101"/>
      <c r="Q316" s="48">
        <f t="shared" si="32"/>
        <v>0</v>
      </c>
      <c r="R316" s="48">
        <f t="shared" si="33"/>
        <v>0</v>
      </c>
      <c r="S316" s="48">
        <f t="shared" si="34"/>
        <v>0</v>
      </c>
      <c r="T316" s="102"/>
    </row>
    <row r="317" spans="1:20" ht="110.25" x14ac:dyDescent="0.2">
      <c r="A317" s="9" t="s">
        <v>9</v>
      </c>
      <c r="B317" s="9" t="s">
        <v>20</v>
      </c>
      <c r="C317" s="9" t="s">
        <v>2156</v>
      </c>
      <c r="D317" s="74" t="s">
        <v>310</v>
      </c>
      <c r="E317" s="78" t="s">
        <v>311</v>
      </c>
      <c r="F317" s="74" t="s">
        <v>312</v>
      </c>
      <c r="G317" s="79">
        <v>2</v>
      </c>
      <c r="H317" s="86">
        <f t="shared" si="28"/>
        <v>4</v>
      </c>
      <c r="I317" s="87">
        <v>89.76</v>
      </c>
      <c r="J317" s="13">
        <v>0.21</v>
      </c>
      <c r="K317" s="47">
        <f t="shared" si="29"/>
        <v>108.6096</v>
      </c>
      <c r="L317" s="46">
        <f t="shared" si="30"/>
        <v>359.04</v>
      </c>
      <c r="M317" s="46">
        <f t="shared" si="31"/>
        <v>434.4384</v>
      </c>
      <c r="N317" s="15" t="s">
        <v>14</v>
      </c>
      <c r="O317" s="16">
        <v>2000</v>
      </c>
      <c r="P317" s="101"/>
      <c r="Q317" s="48">
        <f t="shared" si="32"/>
        <v>0</v>
      </c>
      <c r="R317" s="48">
        <f t="shared" si="33"/>
        <v>0</v>
      </c>
      <c r="S317" s="48">
        <f t="shared" si="34"/>
        <v>0</v>
      </c>
      <c r="T317" s="102"/>
    </row>
    <row r="318" spans="1:20" ht="110.25" x14ac:dyDescent="0.2">
      <c r="A318" s="9" t="s">
        <v>9</v>
      </c>
      <c r="B318" s="9" t="s">
        <v>20</v>
      </c>
      <c r="C318" s="9" t="s">
        <v>2156</v>
      </c>
      <c r="D318" s="74" t="s">
        <v>313</v>
      </c>
      <c r="E318" s="78" t="s">
        <v>314</v>
      </c>
      <c r="F318" s="74" t="s">
        <v>315</v>
      </c>
      <c r="G318" s="79">
        <v>3</v>
      </c>
      <c r="H318" s="86">
        <f t="shared" si="28"/>
        <v>6</v>
      </c>
      <c r="I318" s="87">
        <v>46.24</v>
      </c>
      <c r="J318" s="13">
        <v>0.21</v>
      </c>
      <c r="K318" s="47">
        <f t="shared" si="29"/>
        <v>55.950400000000002</v>
      </c>
      <c r="L318" s="46">
        <f t="shared" si="30"/>
        <v>277.44</v>
      </c>
      <c r="M318" s="46">
        <f t="shared" si="31"/>
        <v>335.70240000000001</v>
      </c>
      <c r="N318" s="15" t="s">
        <v>14</v>
      </c>
      <c r="O318" s="16">
        <v>1000</v>
      </c>
      <c r="P318" s="101"/>
      <c r="Q318" s="48">
        <f t="shared" si="32"/>
        <v>0</v>
      </c>
      <c r="R318" s="48">
        <f t="shared" si="33"/>
        <v>0</v>
      </c>
      <c r="S318" s="48">
        <f t="shared" si="34"/>
        <v>0</v>
      </c>
      <c r="T318" s="102"/>
    </row>
    <row r="319" spans="1:20" ht="110.25" x14ac:dyDescent="0.2">
      <c r="A319" s="9" t="s">
        <v>9</v>
      </c>
      <c r="B319" s="9" t="s">
        <v>20</v>
      </c>
      <c r="C319" s="9" t="s">
        <v>2156</v>
      </c>
      <c r="D319" s="74" t="s">
        <v>316</v>
      </c>
      <c r="E319" s="78" t="s">
        <v>317</v>
      </c>
      <c r="F319" s="74" t="s">
        <v>318</v>
      </c>
      <c r="G319" s="79">
        <v>2</v>
      </c>
      <c r="H319" s="86">
        <f t="shared" si="28"/>
        <v>4</v>
      </c>
      <c r="I319" s="87">
        <v>92.82</v>
      </c>
      <c r="J319" s="13">
        <v>0.21</v>
      </c>
      <c r="K319" s="47">
        <f t="shared" si="29"/>
        <v>112.31219999999999</v>
      </c>
      <c r="L319" s="46">
        <f t="shared" si="30"/>
        <v>371.28</v>
      </c>
      <c r="M319" s="46">
        <f t="shared" si="31"/>
        <v>449.24879999999996</v>
      </c>
      <c r="N319" s="15" t="s">
        <v>14</v>
      </c>
      <c r="O319" s="16">
        <v>1000</v>
      </c>
      <c r="P319" s="101"/>
      <c r="Q319" s="48">
        <f t="shared" si="32"/>
        <v>0</v>
      </c>
      <c r="R319" s="48">
        <f t="shared" si="33"/>
        <v>0</v>
      </c>
      <c r="S319" s="48">
        <f t="shared" si="34"/>
        <v>0</v>
      </c>
      <c r="T319" s="102"/>
    </row>
    <row r="320" spans="1:20" ht="110.25" x14ac:dyDescent="0.2">
      <c r="A320" s="9" t="s">
        <v>9</v>
      </c>
      <c r="B320" s="9" t="s">
        <v>20</v>
      </c>
      <c r="C320" s="9" t="s">
        <v>2156</v>
      </c>
      <c r="D320" s="74" t="s">
        <v>319</v>
      </c>
      <c r="E320" s="78" t="s">
        <v>320</v>
      </c>
      <c r="F320" s="74" t="s">
        <v>321</v>
      </c>
      <c r="G320" s="79">
        <v>2</v>
      </c>
      <c r="H320" s="86">
        <f t="shared" si="28"/>
        <v>4</v>
      </c>
      <c r="I320" s="87">
        <v>94.93</v>
      </c>
      <c r="J320" s="13">
        <v>0.21</v>
      </c>
      <c r="K320" s="47">
        <f t="shared" si="29"/>
        <v>114.8653</v>
      </c>
      <c r="L320" s="46">
        <f t="shared" si="30"/>
        <v>379.72</v>
      </c>
      <c r="M320" s="46">
        <f t="shared" si="31"/>
        <v>459.46120000000002</v>
      </c>
      <c r="N320" s="15" t="s">
        <v>14</v>
      </c>
      <c r="O320" s="16">
        <v>1000</v>
      </c>
      <c r="P320" s="101"/>
      <c r="Q320" s="48">
        <f t="shared" si="32"/>
        <v>0</v>
      </c>
      <c r="R320" s="48">
        <f t="shared" si="33"/>
        <v>0</v>
      </c>
      <c r="S320" s="48">
        <f t="shared" si="34"/>
        <v>0</v>
      </c>
      <c r="T320" s="102"/>
    </row>
    <row r="321" spans="1:20" ht="47.25" x14ac:dyDescent="0.2">
      <c r="A321" s="9" t="s">
        <v>9</v>
      </c>
      <c r="B321" s="9" t="s">
        <v>20</v>
      </c>
      <c r="C321" s="9" t="s">
        <v>1749</v>
      </c>
      <c r="D321" s="74" t="s">
        <v>1748</v>
      </c>
      <c r="E321" s="75" t="s">
        <v>1749</v>
      </c>
      <c r="F321" s="75" t="s">
        <v>1750</v>
      </c>
      <c r="G321" s="79">
        <v>2</v>
      </c>
      <c r="H321" s="86">
        <f t="shared" si="28"/>
        <v>4</v>
      </c>
      <c r="I321" s="87">
        <v>21.42</v>
      </c>
      <c r="J321" s="13">
        <v>0.21</v>
      </c>
      <c r="K321" s="47">
        <f t="shared" si="29"/>
        <v>25.918200000000002</v>
      </c>
      <c r="L321" s="46">
        <f t="shared" si="30"/>
        <v>85.68</v>
      </c>
      <c r="M321" s="46">
        <f t="shared" si="31"/>
        <v>103.67280000000001</v>
      </c>
      <c r="N321" s="15" t="s">
        <v>14</v>
      </c>
      <c r="O321" s="28">
        <v>100</v>
      </c>
      <c r="P321" s="101"/>
      <c r="Q321" s="48">
        <f t="shared" si="32"/>
        <v>0</v>
      </c>
      <c r="R321" s="48">
        <f t="shared" si="33"/>
        <v>0</v>
      </c>
      <c r="S321" s="48">
        <f t="shared" si="34"/>
        <v>0</v>
      </c>
      <c r="T321" s="102"/>
    </row>
    <row r="322" spans="1:20" ht="47.25" x14ac:dyDescent="0.2">
      <c r="A322" s="9" t="s">
        <v>9</v>
      </c>
      <c r="B322" s="9" t="s">
        <v>20</v>
      </c>
      <c r="C322" s="9" t="s">
        <v>1855</v>
      </c>
      <c r="D322" s="75" t="s">
        <v>1854</v>
      </c>
      <c r="E322" s="75" t="s">
        <v>1855</v>
      </c>
      <c r="F322" s="75" t="s">
        <v>1856</v>
      </c>
      <c r="G322" s="79">
        <v>2</v>
      </c>
      <c r="H322" s="86">
        <f t="shared" ref="H322:H385" si="35">G322*2</f>
        <v>4</v>
      </c>
      <c r="I322" s="87">
        <v>43.38</v>
      </c>
      <c r="J322" s="13">
        <v>0.21</v>
      </c>
      <c r="K322" s="47">
        <f t="shared" ref="K322:K385" si="36">I322+I322*J322</f>
        <v>52.489800000000002</v>
      </c>
      <c r="L322" s="46">
        <f t="shared" ref="L322:L385" si="37">H322*I322</f>
        <v>173.52</v>
      </c>
      <c r="M322" s="46">
        <f t="shared" ref="M322:M385" si="38">H322*K322</f>
        <v>209.95920000000001</v>
      </c>
      <c r="N322" s="15" t="s">
        <v>23</v>
      </c>
      <c r="O322" s="28">
        <v>1</v>
      </c>
      <c r="P322" s="101"/>
      <c r="Q322" s="48">
        <f t="shared" ref="Q322:Q385" si="39">P322+P322*J322</f>
        <v>0</v>
      </c>
      <c r="R322" s="48">
        <f t="shared" ref="R322:R385" si="40">P322*H322</f>
        <v>0</v>
      </c>
      <c r="S322" s="48">
        <f t="shared" ref="S322:S385" si="41">R322+R322*J322</f>
        <v>0</v>
      </c>
      <c r="T322" s="102"/>
    </row>
    <row r="323" spans="1:20" ht="47.25" x14ac:dyDescent="0.2">
      <c r="A323" s="9" t="s">
        <v>9</v>
      </c>
      <c r="B323" s="9" t="s">
        <v>20</v>
      </c>
      <c r="C323" s="9" t="s">
        <v>2157</v>
      </c>
      <c r="D323" s="74" t="s">
        <v>214</v>
      </c>
      <c r="E323" s="78" t="s">
        <v>215</v>
      </c>
      <c r="F323" s="88"/>
      <c r="G323" s="79">
        <v>1</v>
      </c>
      <c r="H323" s="86">
        <f t="shared" si="35"/>
        <v>2</v>
      </c>
      <c r="I323" s="87">
        <v>23.59</v>
      </c>
      <c r="J323" s="13">
        <v>0.1</v>
      </c>
      <c r="K323" s="47">
        <f t="shared" si="36"/>
        <v>25.948999999999998</v>
      </c>
      <c r="L323" s="46">
        <f t="shared" si="37"/>
        <v>47.18</v>
      </c>
      <c r="M323" s="46">
        <f t="shared" si="38"/>
        <v>51.897999999999996</v>
      </c>
      <c r="N323" s="15" t="s">
        <v>23</v>
      </c>
      <c r="O323" s="11">
        <v>1</v>
      </c>
      <c r="P323" s="101"/>
      <c r="Q323" s="48">
        <f t="shared" si="39"/>
        <v>0</v>
      </c>
      <c r="R323" s="48">
        <f t="shared" si="40"/>
        <v>0</v>
      </c>
      <c r="S323" s="48">
        <f t="shared" si="41"/>
        <v>0</v>
      </c>
      <c r="T323" s="102"/>
    </row>
    <row r="324" spans="1:20" ht="47.25" x14ac:dyDescent="0.2">
      <c r="A324" s="9" t="s">
        <v>9</v>
      </c>
      <c r="B324" s="9" t="s">
        <v>20</v>
      </c>
      <c r="C324" s="9" t="s">
        <v>2158</v>
      </c>
      <c r="D324" s="74" t="s">
        <v>216</v>
      </c>
      <c r="E324" s="78" t="s">
        <v>217</v>
      </c>
      <c r="F324" s="88" t="s">
        <v>218</v>
      </c>
      <c r="G324" s="79">
        <v>1</v>
      </c>
      <c r="H324" s="86">
        <f t="shared" si="35"/>
        <v>2</v>
      </c>
      <c r="I324" s="87">
        <v>41.14</v>
      </c>
      <c r="J324" s="13">
        <v>0.21</v>
      </c>
      <c r="K324" s="47">
        <f t="shared" si="36"/>
        <v>49.779400000000003</v>
      </c>
      <c r="L324" s="46">
        <f t="shared" si="37"/>
        <v>82.28</v>
      </c>
      <c r="M324" s="46">
        <f t="shared" si="38"/>
        <v>99.558800000000005</v>
      </c>
      <c r="N324" s="15" t="s">
        <v>23</v>
      </c>
      <c r="O324" s="19">
        <v>1</v>
      </c>
      <c r="P324" s="101"/>
      <c r="Q324" s="48">
        <f t="shared" si="39"/>
        <v>0</v>
      </c>
      <c r="R324" s="48">
        <f t="shared" si="40"/>
        <v>0</v>
      </c>
      <c r="S324" s="48">
        <f t="shared" si="41"/>
        <v>0</v>
      </c>
      <c r="T324" s="102"/>
    </row>
    <row r="325" spans="1:20" ht="47.25" x14ac:dyDescent="0.2">
      <c r="A325" s="9" t="s">
        <v>9</v>
      </c>
      <c r="B325" s="9" t="s">
        <v>20</v>
      </c>
      <c r="C325" s="9" t="s">
        <v>2159</v>
      </c>
      <c r="D325" s="74" t="s">
        <v>563</v>
      </c>
      <c r="E325" s="78" t="s">
        <v>564</v>
      </c>
      <c r="F325" s="88" t="s">
        <v>565</v>
      </c>
      <c r="G325" s="79">
        <v>112</v>
      </c>
      <c r="H325" s="86">
        <f t="shared" si="35"/>
        <v>224</v>
      </c>
      <c r="I325" s="87">
        <v>2.81</v>
      </c>
      <c r="J325" s="13">
        <v>0.21</v>
      </c>
      <c r="K325" s="47">
        <f t="shared" si="36"/>
        <v>3.4001000000000001</v>
      </c>
      <c r="L325" s="46">
        <f t="shared" si="37"/>
        <v>629.44000000000005</v>
      </c>
      <c r="M325" s="46">
        <f t="shared" si="38"/>
        <v>761.62239999999997</v>
      </c>
      <c r="N325" s="15" t="s">
        <v>14</v>
      </c>
      <c r="O325" s="11">
        <v>4</v>
      </c>
      <c r="P325" s="101"/>
      <c r="Q325" s="48">
        <f t="shared" si="39"/>
        <v>0</v>
      </c>
      <c r="R325" s="48">
        <f t="shared" si="40"/>
        <v>0</v>
      </c>
      <c r="S325" s="48">
        <f t="shared" si="41"/>
        <v>0</v>
      </c>
      <c r="T325" s="102"/>
    </row>
    <row r="326" spans="1:20" ht="47.25" x14ac:dyDescent="0.2">
      <c r="A326" s="9" t="s">
        <v>9</v>
      </c>
      <c r="B326" s="9" t="s">
        <v>20</v>
      </c>
      <c r="C326" s="9" t="s">
        <v>2159</v>
      </c>
      <c r="D326" s="74" t="s">
        <v>566</v>
      </c>
      <c r="E326" s="78" t="s">
        <v>567</v>
      </c>
      <c r="F326" s="88" t="s">
        <v>568</v>
      </c>
      <c r="G326" s="79">
        <v>83</v>
      </c>
      <c r="H326" s="86">
        <f t="shared" si="35"/>
        <v>166</v>
      </c>
      <c r="I326" s="87">
        <v>4.41</v>
      </c>
      <c r="J326" s="18">
        <v>0.21</v>
      </c>
      <c r="K326" s="47">
        <f t="shared" si="36"/>
        <v>5.3361000000000001</v>
      </c>
      <c r="L326" s="46">
        <f t="shared" si="37"/>
        <v>732.06000000000006</v>
      </c>
      <c r="M326" s="46">
        <f t="shared" si="38"/>
        <v>885.79259999999999</v>
      </c>
      <c r="N326" s="15" t="s">
        <v>14</v>
      </c>
      <c r="O326" s="11">
        <v>4</v>
      </c>
      <c r="P326" s="101"/>
      <c r="Q326" s="48">
        <f t="shared" si="39"/>
        <v>0</v>
      </c>
      <c r="R326" s="48">
        <f t="shared" si="40"/>
        <v>0</v>
      </c>
      <c r="S326" s="48">
        <f t="shared" si="41"/>
        <v>0</v>
      </c>
      <c r="T326" s="102"/>
    </row>
    <row r="327" spans="1:20" ht="47.25" x14ac:dyDescent="0.2">
      <c r="A327" s="9" t="s">
        <v>9</v>
      </c>
      <c r="B327" s="9" t="s">
        <v>20</v>
      </c>
      <c r="C327" s="9" t="s">
        <v>570</v>
      </c>
      <c r="D327" s="74" t="s">
        <v>569</v>
      </c>
      <c r="E327" s="78" t="s">
        <v>570</v>
      </c>
      <c r="F327" s="74" t="s">
        <v>571</v>
      </c>
      <c r="G327" s="79">
        <v>211</v>
      </c>
      <c r="H327" s="86">
        <f t="shared" si="35"/>
        <v>422</v>
      </c>
      <c r="I327" s="87">
        <v>65.97</v>
      </c>
      <c r="J327" s="13">
        <v>0.21</v>
      </c>
      <c r="K327" s="47">
        <f t="shared" si="36"/>
        <v>79.823700000000002</v>
      </c>
      <c r="L327" s="46">
        <f t="shared" si="37"/>
        <v>27839.34</v>
      </c>
      <c r="M327" s="46">
        <f t="shared" si="38"/>
        <v>33685.6014</v>
      </c>
      <c r="N327" s="15" t="s">
        <v>14</v>
      </c>
      <c r="O327" s="11">
        <v>160</v>
      </c>
      <c r="P327" s="101"/>
      <c r="Q327" s="48">
        <f t="shared" si="39"/>
        <v>0</v>
      </c>
      <c r="R327" s="48">
        <f t="shared" si="40"/>
        <v>0</v>
      </c>
      <c r="S327" s="48">
        <f t="shared" si="41"/>
        <v>0</v>
      </c>
      <c r="T327" s="102"/>
    </row>
    <row r="328" spans="1:20" ht="47.25" x14ac:dyDescent="0.2">
      <c r="A328" s="9" t="s">
        <v>9</v>
      </c>
      <c r="B328" s="9" t="s">
        <v>20</v>
      </c>
      <c r="C328" s="9" t="s">
        <v>2160</v>
      </c>
      <c r="D328" s="74" t="s">
        <v>572</v>
      </c>
      <c r="E328" s="78" t="s">
        <v>573</v>
      </c>
      <c r="F328" s="88" t="s">
        <v>574</v>
      </c>
      <c r="G328" s="79">
        <v>1</v>
      </c>
      <c r="H328" s="86">
        <f t="shared" si="35"/>
        <v>2</v>
      </c>
      <c r="I328" s="87">
        <v>157.36000000000001</v>
      </c>
      <c r="J328" s="13">
        <v>0.21</v>
      </c>
      <c r="K328" s="47">
        <f t="shared" si="36"/>
        <v>190.40560000000002</v>
      </c>
      <c r="L328" s="46">
        <f t="shared" si="37"/>
        <v>314.72000000000003</v>
      </c>
      <c r="M328" s="46">
        <f t="shared" si="38"/>
        <v>380.81120000000004</v>
      </c>
      <c r="N328" s="15" t="s">
        <v>23</v>
      </c>
      <c r="O328" s="11">
        <v>1</v>
      </c>
      <c r="P328" s="101"/>
      <c r="Q328" s="48">
        <f t="shared" si="39"/>
        <v>0</v>
      </c>
      <c r="R328" s="48">
        <f t="shared" si="40"/>
        <v>0</v>
      </c>
      <c r="S328" s="48">
        <f t="shared" si="41"/>
        <v>0</v>
      </c>
      <c r="T328" s="102"/>
    </row>
    <row r="329" spans="1:20" ht="47.25" x14ac:dyDescent="0.2">
      <c r="A329" s="9" t="s">
        <v>9</v>
      </c>
      <c r="B329" s="9" t="s">
        <v>20</v>
      </c>
      <c r="C329" s="9" t="s">
        <v>576</v>
      </c>
      <c r="D329" s="74" t="s">
        <v>575</v>
      </c>
      <c r="E329" s="78" t="s">
        <v>576</v>
      </c>
      <c r="F329" s="74" t="s">
        <v>577</v>
      </c>
      <c r="G329" s="79">
        <v>21</v>
      </c>
      <c r="H329" s="86">
        <f t="shared" si="35"/>
        <v>42</v>
      </c>
      <c r="I329" s="87">
        <v>30.47</v>
      </c>
      <c r="J329" s="13">
        <v>0.21</v>
      </c>
      <c r="K329" s="47">
        <f t="shared" si="36"/>
        <v>36.868699999999997</v>
      </c>
      <c r="L329" s="46">
        <f t="shared" si="37"/>
        <v>1279.74</v>
      </c>
      <c r="M329" s="46">
        <f t="shared" si="38"/>
        <v>1548.4853999999998</v>
      </c>
      <c r="N329" s="15" t="s">
        <v>14</v>
      </c>
      <c r="O329" s="11">
        <v>2</v>
      </c>
      <c r="P329" s="101"/>
      <c r="Q329" s="48">
        <f t="shared" si="39"/>
        <v>0</v>
      </c>
      <c r="R329" s="48">
        <f t="shared" si="40"/>
        <v>0</v>
      </c>
      <c r="S329" s="48">
        <f t="shared" si="41"/>
        <v>0</v>
      </c>
      <c r="T329" s="102"/>
    </row>
    <row r="330" spans="1:20" ht="47.25" x14ac:dyDescent="0.2">
      <c r="A330" s="9" t="s">
        <v>9</v>
      </c>
      <c r="B330" s="9" t="s">
        <v>20</v>
      </c>
      <c r="C330" s="9" t="s">
        <v>579</v>
      </c>
      <c r="D330" s="74" t="s">
        <v>578</v>
      </c>
      <c r="E330" s="78" t="s">
        <v>579</v>
      </c>
      <c r="F330" s="74" t="s">
        <v>580</v>
      </c>
      <c r="G330" s="79">
        <v>5</v>
      </c>
      <c r="H330" s="86">
        <f t="shared" si="35"/>
        <v>10</v>
      </c>
      <c r="I330" s="87">
        <v>2.23</v>
      </c>
      <c r="J330" s="13">
        <v>0.21</v>
      </c>
      <c r="K330" s="47">
        <f t="shared" si="36"/>
        <v>2.6983000000000001</v>
      </c>
      <c r="L330" s="46">
        <f t="shared" si="37"/>
        <v>22.3</v>
      </c>
      <c r="M330" s="46">
        <f t="shared" si="38"/>
        <v>26.983000000000001</v>
      </c>
      <c r="N330" s="15" t="s">
        <v>14</v>
      </c>
      <c r="O330" s="11">
        <v>30</v>
      </c>
      <c r="P330" s="101"/>
      <c r="Q330" s="48">
        <f t="shared" si="39"/>
        <v>0</v>
      </c>
      <c r="R330" s="48">
        <f t="shared" si="40"/>
        <v>0</v>
      </c>
      <c r="S330" s="48">
        <f t="shared" si="41"/>
        <v>0</v>
      </c>
      <c r="T330" s="102"/>
    </row>
    <row r="331" spans="1:20" ht="47.25" x14ac:dyDescent="0.2">
      <c r="A331" s="9" t="s">
        <v>9</v>
      </c>
      <c r="B331" s="9" t="s">
        <v>20</v>
      </c>
      <c r="C331" s="9" t="s">
        <v>582</v>
      </c>
      <c r="D331" s="74" t="s">
        <v>581</v>
      </c>
      <c r="E331" s="78" t="s">
        <v>582</v>
      </c>
      <c r="F331" s="74" t="s">
        <v>583</v>
      </c>
      <c r="G331" s="79">
        <v>82</v>
      </c>
      <c r="H331" s="86">
        <f t="shared" si="35"/>
        <v>164</v>
      </c>
      <c r="I331" s="87">
        <v>3.91</v>
      </c>
      <c r="J331" s="13">
        <v>0.21</v>
      </c>
      <c r="K331" s="47">
        <f t="shared" si="36"/>
        <v>4.7311000000000005</v>
      </c>
      <c r="L331" s="46">
        <f t="shared" si="37"/>
        <v>641.24</v>
      </c>
      <c r="M331" s="46">
        <f t="shared" si="38"/>
        <v>775.9004000000001</v>
      </c>
      <c r="N331" s="15" t="s">
        <v>14</v>
      </c>
      <c r="O331" s="11">
        <v>60</v>
      </c>
      <c r="P331" s="101"/>
      <c r="Q331" s="48">
        <f t="shared" si="39"/>
        <v>0</v>
      </c>
      <c r="R331" s="48">
        <f t="shared" si="40"/>
        <v>0</v>
      </c>
      <c r="S331" s="48">
        <f t="shared" si="41"/>
        <v>0</v>
      </c>
      <c r="T331" s="102"/>
    </row>
    <row r="332" spans="1:20" ht="47.25" x14ac:dyDescent="0.2">
      <c r="A332" s="9" t="s">
        <v>9</v>
      </c>
      <c r="B332" s="9" t="s">
        <v>20</v>
      </c>
      <c r="C332" s="9" t="s">
        <v>2161</v>
      </c>
      <c r="D332" s="74" t="s">
        <v>584</v>
      </c>
      <c r="E332" s="78" t="s">
        <v>585</v>
      </c>
      <c r="F332" s="88" t="s">
        <v>586</v>
      </c>
      <c r="G332" s="79">
        <v>1</v>
      </c>
      <c r="H332" s="86">
        <f t="shared" si="35"/>
        <v>2</v>
      </c>
      <c r="I332" s="87">
        <v>88.4</v>
      </c>
      <c r="J332" s="13">
        <v>0.21</v>
      </c>
      <c r="K332" s="47">
        <f t="shared" si="36"/>
        <v>106.964</v>
      </c>
      <c r="L332" s="46">
        <f t="shared" si="37"/>
        <v>176.8</v>
      </c>
      <c r="M332" s="46">
        <f t="shared" si="38"/>
        <v>213.928</v>
      </c>
      <c r="N332" s="15" t="s">
        <v>14</v>
      </c>
      <c r="O332" s="11">
        <v>400</v>
      </c>
      <c r="P332" s="101"/>
      <c r="Q332" s="48">
        <f t="shared" si="39"/>
        <v>0</v>
      </c>
      <c r="R332" s="48">
        <f t="shared" si="40"/>
        <v>0</v>
      </c>
      <c r="S332" s="48">
        <f t="shared" si="41"/>
        <v>0</v>
      </c>
      <c r="T332" s="102"/>
    </row>
    <row r="333" spans="1:20" ht="63" x14ac:dyDescent="0.2">
      <c r="A333" s="9" t="s">
        <v>9</v>
      </c>
      <c r="B333" s="9" t="s">
        <v>20</v>
      </c>
      <c r="C333" s="9" t="s">
        <v>2162</v>
      </c>
      <c r="D333" s="74" t="s">
        <v>587</v>
      </c>
      <c r="E333" s="78" t="s">
        <v>588</v>
      </c>
      <c r="F333" s="88" t="s">
        <v>589</v>
      </c>
      <c r="G333" s="79">
        <v>5</v>
      </c>
      <c r="H333" s="86">
        <f t="shared" si="35"/>
        <v>10</v>
      </c>
      <c r="I333" s="87">
        <v>15.41</v>
      </c>
      <c r="J333" s="18">
        <v>0.21</v>
      </c>
      <c r="K333" s="47">
        <f t="shared" si="36"/>
        <v>18.646100000000001</v>
      </c>
      <c r="L333" s="46">
        <f t="shared" si="37"/>
        <v>154.1</v>
      </c>
      <c r="M333" s="46">
        <f t="shared" si="38"/>
        <v>186.46100000000001</v>
      </c>
      <c r="N333" s="15" t="s">
        <v>14</v>
      </c>
      <c r="O333" s="19">
        <v>500</v>
      </c>
      <c r="P333" s="101"/>
      <c r="Q333" s="48">
        <f t="shared" si="39"/>
        <v>0</v>
      </c>
      <c r="R333" s="48">
        <f t="shared" si="40"/>
        <v>0</v>
      </c>
      <c r="S333" s="48">
        <f t="shared" si="41"/>
        <v>0</v>
      </c>
      <c r="T333" s="102"/>
    </row>
    <row r="334" spans="1:20" ht="47.25" x14ac:dyDescent="0.2">
      <c r="A334" s="9" t="s">
        <v>9</v>
      </c>
      <c r="B334" s="9" t="s">
        <v>20</v>
      </c>
      <c r="C334" s="9" t="s">
        <v>2163</v>
      </c>
      <c r="D334" s="74" t="s">
        <v>590</v>
      </c>
      <c r="E334" s="78" t="s">
        <v>591</v>
      </c>
      <c r="F334" s="88" t="s">
        <v>592</v>
      </c>
      <c r="G334" s="79">
        <v>19</v>
      </c>
      <c r="H334" s="86">
        <f t="shared" si="35"/>
        <v>38</v>
      </c>
      <c r="I334" s="87">
        <v>2.21</v>
      </c>
      <c r="J334" s="13">
        <v>0.21</v>
      </c>
      <c r="K334" s="47">
        <f t="shared" si="36"/>
        <v>2.6741000000000001</v>
      </c>
      <c r="L334" s="46">
        <f t="shared" si="37"/>
        <v>83.98</v>
      </c>
      <c r="M334" s="46">
        <f t="shared" si="38"/>
        <v>101.61580000000001</v>
      </c>
      <c r="N334" s="15" t="s">
        <v>14</v>
      </c>
      <c r="O334" s="19">
        <v>30</v>
      </c>
      <c r="P334" s="101"/>
      <c r="Q334" s="48">
        <f t="shared" si="39"/>
        <v>0</v>
      </c>
      <c r="R334" s="48">
        <f t="shared" si="40"/>
        <v>0</v>
      </c>
      <c r="S334" s="48">
        <f t="shared" si="41"/>
        <v>0</v>
      </c>
      <c r="T334" s="102"/>
    </row>
    <row r="335" spans="1:20" ht="47.25" x14ac:dyDescent="0.2">
      <c r="A335" s="9" t="s">
        <v>9</v>
      </c>
      <c r="B335" s="9" t="s">
        <v>20</v>
      </c>
      <c r="C335" s="9" t="s">
        <v>596</v>
      </c>
      <c r="D335" s="74" t="s">
        <v>595</v>
      </c>
      <c r="E335" s="78" t="s">
        <v>596</v>
      </c>
      <c r="F335" s="74" t="s">
        <v>597</v>
      </c>
      <c r="G335" s="79">
        <v>11</v>
      </c>
      <c r="H335" s="86">
        <f t="shared" si="35"/>
        <v>22</v>
      </c>
      <c r="I335" s="87">
        <v>8.69</v>
      </c>
      <c r="J335" s="18">
        <v>0.21</v>
      </c>
      <c r="K335" s="47">
        <f t="shared" si="36"/>
        <v>10.514899999999999</v>
      </c>
      <c r="L335" s="46">
        <f t="shared" si="37"/>
        <v>191.17999999999998</v>
      </c>
      <c r="M335" s="46">
        <f t="shared" si="38"/>
        <v>231.32779999999997</v>
      </c>
      <c r="N335" s="15" t="s">
        <v>14</v>
      </c>
      <c r="O335" s="11">
        <v>2</v>
      </c>
      <c r="P335" s="101"/>
      <c r="Q335" s="48">
        <f t="shared" si="39"/>
        <v>0</v>
      </c>
      <c r="R335" s="48">
        <f t="shared" si="40"/>
        <v>0</v>
      </c>
      <c r="S335" s="48">
        <f t="shared" si="41"/>
        <v>0</v>
      </c>
      <c r="T335" s="102"/>
    </row>
    <row r="336" spans="1:20" ht="47.25" x14ac:dyDescent="0.2">
      <c r="A336" s="9" t="s">
        <v>9</v>
      </c>
      <c r="B336" s="9" t="s">
        <v>20</v>
      </c>
      <c r="C336" s="9" t="s">
        <v>2164</v>
      </c>
      <c r="D336" s="74" t="s">
        <v>598</v>
      </c>
      <c r="E336" s="78" t="s">
        <v>599</v>
      </c>
      <c r="F336" s="88" t="s">
        <v>600</v>
      </c>
      <c r="G336" s="79">
        <v>7</v>
      </c>
      <c r="H336" s="86">
        <f t="shared" si="35"/>
        <v>14</v>
      </c>
      <c r="I336" s="87">
        <v>7.86</v>
      </c>
      <c r="J336" s="13">
        <v>0.21</v>
      </c>
      <c r="K336" s="47">
        <f t="shared" si="36"/>
        <v>9.5106000000000002</v>
      </c>
      <c r="L336" s="46">
        <f t="shared" si="37"/>
        <v>110.04</v>
      </c>
      <c r="M336" s="46">
        <f t="shared" si="38"/>
        <v>133.14840000000001</v>
      </c>
      <c r="N336" s="15" t="s">
        <v>14</v>
      </c>
      <c r="O336" s="11">
        <v>4</v>
      </c>
      <c r="P336" s="101"/>
      <c r="Q336" s="48">
        <f t="shared" si="39"/>
        <v>0</v>
      </c>
      <c r="R336" s="48">
        <f t="shared" si="40"/>
        <v>0</v>
      </c>
      <c r="S336" s="48">
        <f t="shared" si="41"/>
        <v>0</v>
      </c>
      <c r="T336" s="102"/>
    </row>
    <row r="337" spans="1:20" ht="63" x14ac:dyDescent="0.2">
      <c r="A337" s="9" t="s">
        <v>9</v>
      </c>
      <c r="B337" s="9" t="s">
        <v>20</v>
      </c>
      <c r="C337" s="9" t="s">
        <v>2165</v>
      </c>
      <c r="D337" s="74" t="s">
        <v>742</v>
      </c>
      <c r="E337" s="78" t="s">
        <v>743</v>
      </c>
      <c r="F337" s="88" t="s">
        <v>744</v>
      </c>
      <c r="G337" s="79">
        <v>205</v>
      </c>
      <c r="H337" s="86">
        <f t="shared" si="35"/>
        <v>410</v>
      </c>
      <c r="I337" s="87">
        <v>2.33</v>
      </c>
      <c r="J337" s="13">
        <v>0.1</v>
      </c>
      <c r="K337" s="47">
        <f t="shared" si="36"/>
        <v>2.5630000000000002</v>
      </c>
      <c r="L337" s="46">
        <f t="shared" si="37"/>
        <v>955.30000000000007</v>
      </c>
      <c r="M337" s="46">
        <f t="shared" si="38"/>
        <v>1050.8300000000002</v>
      </c>
      <c r="N337" s="15" t="s">
        <v>23</v>
      </c>
      <c r="O337" s="19">
        <v>1</v>
      </c>
      <c r="P337" s="101"/>
      <c r="Q337" s="48">
        <f t="shared" si="39"/>
        <v>0</v>
      </c>
      <c r="R337" s="48">
        <f t="shared" si="40"/>
        <v>0</v>
      </c>
      <c r="S337" s="48">
        <f t="shared" si="41"/>
        <v>0</v>
      </c>
      <c r="T337" s="102"/>
    </row>
    <row r="338" spans="1:20" ht="63" x14ac:dyDescent="0.2">
      <c r="A338" s="9" t="s">
        <v>9</v>
      </c>
      <c r="B338" s="9" t="s">
        <v>20</v>
      </c>
      <c r="C338" s="9" t="s">
        <v>2165</v>
      </c>
      <c r="D338" s="74" t="s">
        <v>745</v>
      </c>
      <c r="E338" s="78" t="s">
        <v>746</v>
      </c>
      <c r="F338" s="88"/>
      <c r="G338" s="79">
        <v>15</v>
      </c>
      <c r="H338" s="86">
        <f t="shared" si="35"/>
        <v>30</v>
      </c>
      <c r="I338" s="87">
        <v>9.7200000000000006</v>
      </c>
      <c r="J338" s="13">
        <v>0.1</v>
      </c>
      <c r="K338" s="47">
        <f t="shared" si="36"/>
        <v>10.692</v>
      </c>
      <c r="L338" s="46">
        <f t="shared" si="37"/>
        <v>291.60000000000002</v>
      </c>
      <c r="M338" s="46">
        <f t="shared" si="38"/>
        <v>320.76</v>
      </c>
      <c r="N338" s="15" t="s">
        <v>23</v>
      </c>
      <c r="O338" s="11">
        <v>1</v>
      </c>
      <c r="P338" s="101"/>
      <c r="Q338" s="48">
        <f t="shared" si="39"/>
        <v>0</v>
      </c>
      <c r="R338" s="48">
        <f t="shared" si="40"/>
        <v>0</v>
      </c>
      <c r="S338" s="48">
        <f t="shared" si="41"/>
        <v>0</v>
      </c>
      <c r="T338" s="102"/>
    </row>
    <row r="339" spans="1:20" ht="47.25" x14ac:dyDescent="0.2">
      <c r="A339" s="9" t="s">
        <v>9</v>
      </c>
      <c r="B339" s="9" t="s">
        <v>20</v>
      </c>
      <c r="C339" s="9" t="s">
        <v>752</v>
      </c>
      <c r="D339" s="74" t="s">
        <v>751</v>
      </c>
      <c r="E339" s="78" t="s">
        <v>752</v>
      </c>
      <c r="F339" s="88"/>
      <c r="G339" s="79">
        <v>1</v>
      </c>
      <c r="H339" s="86">
        <f t="shared" si="35"/>
        <v>2</v>
      </c>
      <c r="I339" s="87">
        <v>71.81</v>
      </c>
      <c r="J339" s="18">
        <v>0.21</v>
      </c>
      <c r="K339" s="47">
        <f t="shared" si="36"/>
        <v>86.890100000000004</v>
      </c>
      <c r="L339" s="46">
        <f t="shared" si="37"/>
        <v>143.62</v>
      </c>
      <c r="M339" s="46">
        <f t="shared" si="38"/>
        <v>173.78020000000001</v>
      </c>
      <c r="N339" s="15" t="s">
        <v>14</v>
      </c>
      <c r="O339" s="11">
        <v>48</v>
      </c>
      <c r="P339" s="101"/>
      <c r="Q339" s="48">
        <f t="shared" si="39"/>
        <v>0</v>
      </c>
      <c r="R339" s="48">
        <f t="shared" si="40"/>
        <v>0</v>
      </c>
      <c r="S339" s="48">
        <f t="shared" si="41"/>
        <v>0</v>
      </c>
      <c r="T339" s="102"/>
    </row>
    <row r="340" spans="1:20" ht="47.25" x14ac:dyDescent="0.2">
      <c r="A340" s="9" t="s">
        <v>9</v>
      </c>
      <c r="B340" s="9" t="s">
        <v>20</v>
      </c>
      <c r="C340" s="9" t="s">
        <v>2166</v>
      </c>
      <c r="D340" s="74" t="s">
        <v>1036</v>
      </c>
      <c r="E340" s="91" t="s">
        <v>1037</v>
      </c>
      <c r="F340" s="92">
        <v>2921022</v>
      </c>
      <c r="G340" s="79">
        <v>1</v>
      </c>
      <c r="H340" s="86">
        <f t="shared" si="35"/>
        <v>2</v>
      </c>
      <c r="I340" s="87">
        <v>8.85</v>
      </c>
      <c r="J340" s="13">
        <v>0.21</v>
      </c>
      <c r="K340" s="47">
        <f t="shared" si="36"/>
        <v>10.708499999999999</v>
      </c>
      <c r="L340" s="46">
        <f t="shared" si="37"/>
        <v>17.7</v>
      </c>
      <c r="M340" s="46">
        <f t="shared" si="38"/>
        <v>21.416999999999998</v>
      </c>
      <c r="N340" s="15" t="s">
        <v>23</v>
      </c>
      <c r="O340" s="22">
        <v>1</v>
      </c>
      <c r="P340" s="101"/>
      <c r="Q340" s="48">
        <f t="shared" si="39"/>
        <v>0</v>
      </c>
      <c r="R340" s="48">
        <f t="shared" si="40"/>
        <v>0</v>
      </c>
      <c r="S340" s="48">
        <f t="shared" si="41"/>
        <v>0</v>
      </c>
      <c r="T340" s="102"/>
    </row>
    <row r="341" spans="1:20" ht="47.25" x14ac:dyDescent="0.2">
      <c r="A341" s="9" t="s">
        <v>9</v>
      </c>
      <c r="B341" s="9" t="s">
        <v>20</v>
      </c>
      <c r="C341" s="9" t="s">
        <v>2167</v>
      </c>
      <c r="D341" s="74" t="s">
        <v>1043</v>
      </c>
      <c r="E341" s="78" t="s">
        <v>1044</v>
      </c>
      <c r="F341" s="74" t="s">
        <v>1045</v>
      </c>
      <c r="G341" s="79">
        <v>1</v>
      </c>
      <c r="H341" s="86">
        <f t="shared" si="35"/>
        <v>2</v>
      </c>
      <c r="I341" s="87">
        <v>7.18</v>
      </c>
      <c r="J341" s="13">
        <v>0.21</v>
      </c>
      <c r="K341" s="47">
        <f t="shared" si="36"/>
        <v>8.6877999999999993</v>
      </c>
      <c r="L341" s="46">
        <f t="shared" si="37"/>
        <v>14.36</v>
      </c>
      <c r="M341" s="46">
        <f t="shared" si="38"/>
        <v>17.375599999999999</v>
      </c>
      <c r="N341" s="15" t="s">
        <v>23</v>
      </c>
      <c r="O341" s="11">
        <v>1</v>
      </c>
      <c r="P341" s="101"/>
      <c r="Q341" s="48">
        <f t="shared" si="39"/>
        <v>0</v>
      </c>
      <c r="R341" s="48">
        <f t="shared" si="40"/>
        <v>0</v>
      </c>
      <c r="S341" s="48">
        <f t="shared" si="41"/>
        <v>0</v>
      </c>
      <c r="T341" s="102"/>
    </row>
    <row r="342" spans="1:20" ht="47.25" x14ac:dyDescent="0.2">
      <c r="A342" s="9" t="s">
        <v>9</v>
      </c>
      <c r="B342" s="9" t="s">
        <v>20</v>
      </c>
      <c r="C342" s="9" t="s">
        <v>1047</v>
      </c>
      <c r="D342" s="74" t="s">
        <v>1046</v>
      </c>
      <c r="E342" s="78" t="s">
        <v>1047</v>
      </c>
      <c r="F342" s="74" t="s">
        <v>1048</v>
      </c>
      <c r="G342" s="79">
        <v>6</v>
      </c>
      <c r="H342" s="86">
        <f t="shared" si="35"/>
        <v>12</v>
      </c>
      <c r="I342" s="87">
        <v>0.82</v>
      </c>
      <c r="J342" s="13">
        <v>0.21</v>
      </c>
      <c r="K342" s="47">
        <f t="shared" si="36"/>
        <v>0.99219999999999997</v>
      </c>
      <c r="L342" s="46">
        <f t="shared" si="37"/>
        <v>9.84</v>
      </c>
      <c r="M342" s="46">
        <f t="shared" si="38"/>
        <v>11.9064</v>
      </c>
      <c r="N342" s="15" t="s">
        <v>23</v>
      </c>
      <c r="O342" s="11">
        <v>1</v>
      </c>
      <c r="P342" s="101"/>
      <c r="Q342" s="48">
        <f t="shared" si="39"/>
        <v>0</v>
      </c>
      <c r="R342" s="48">
        <f t="shared" si="40"/>
        <v>0</v>
      </c>
      <c r="S342" s="48">
        <f t="shared" si="41"/>
        <v>0</v>
      </c>
      <c r="T342" s="102"/>
    </row>
    <row r="343" spans="1:20" ht="47.25" x14ac:dyDescent="0.2">
      <c r="A343" s="9" t="s">
        <v>9</v>
      </c>
      <c r="B343" s="9" t="s">
        <v>20</v>
      </c>
      <c r="C343" s="9" t="s">
        <v>2168</v>
      </c>
      <c r="D343" s="74" t="s">
        <v>1052</v>
      </c>
      <c r="E343" s="78" t="s">
        <v>1053</v>
      </c>
      <c r="F343" s="74" t="s">
        <v>1054</v>
      </c>
      <c r="G343" s="79">
        <v>1</v>
      </c>
      <c r="H343" s="86">
        <f t="shared" si="35"/>
        <v>2</v>
      </c>
      <c r="I343" s="87">
        <v>4.08</v>
      </c>
      <c r="J343" s="13">
        <v>0.21</v>
      </c>
      <c r="K343" s="47">
        <f t="shared" si="36"/>
        <v>4.9367999999999999</v>
      </c>
      <c r="L343" s="46">
        <f t="shared" si="37"/>
        <v>8.16</v>
      </c>
      <c r="M343" s="46">
        <f t="shared" si="38"/>
        <v>9.8735999999999997</v>
      </c>
      <c r="N343" s="15" t="s">
        <v>23</v>
      </c>
      <c r="O343" s="11">
        <v>1</v>
      </c>
      <c r="P343" s="101"/>
      <c r="Q343" s="48">
        <f t="shared" si="39"/>
        <v>0</v>
      </c>
      <c r="R343" s="48">
        <f t="shared" si="40"/>
        <v>0</v>
      </c>
      <c r="S343" s="48">
        <f t="shared" si="41"/>
        <v>0</v>
      </c>
      <c r="T343" s="102"/>
    </row>
    <row r="344" spans="1:20" ht="47.25" x14ac:dyDescent="0.2">
      <c r="A344" s="9" t="s">
        <v>9</v>
      </c>
      <c r="B344" s="9" t="s">
        <v>20</v>
      </c>
      <c r="C344" s="9" t="s">
        <v>2169</v>
      </c>
      <c r="D344" s="74" t="s">
        <v>1117</v>
      </c>
      <c r="E344" s="78" t="s">
        <v>1118</v>
      </c>
      <c r="F344" s="74" t="s">
        <v>1119</v>
      </c>
      <c r="G344" s="79">
        <v>1</v>
      </c>
      <c r="H344" s="86">
        <f t="shared" si="35"/>
        <v>2</v>
      </c>
      <c r="I344" s="87">
        <v>7.62</v>
      </c>
      <c r="J344" s="13">
        <v>0.21</v>
      </c>
      <c r="K344" s="47">
        <f t="shared" si="36"/>
        <v>9.2202000000000002</v>
      </c>
      <c r="L344" s="46">
        <f t="shared" si="37"/>
        <v>15.24</v>
      </c>
      <c r="M344" s="46">
        <f t="shared" si="38"/>
        <v>18.4404</v>
      </c>
      <c r="N344" s="15" t="s">
        <v>23</v>
      </c>
      <c r="O344" s="17">
        <v>1</v>
      </c>
      <c r="P344" s="101"/>
      <c r="Q344" s="48">
        <f t="shared" si="39"/>
        <v>0</v>
      </c>
      <c r="R344" s="48">
        <f t="shared" si="40"/>
        <v>0</v>
      </c>
      <c r="S344" s="48">
        <f t="shared" si="41"/>
        <v>0</v>
      </c>
      <c r="T344" s="102"/>
    </row>
    <row r="345" spans="1:20" ht="47.25" x14ac:dyDescent="0.2">
      <c r="A345" s="9" t="s">
        <v>9</v>
      </c>
      <c r="B345" s="9" t="s">
        <v>20</v>
      </c>
      <c r="C345" s="9" t="s">
        <v>1755</v>
      </c>
      <c r="D345" s="74" t="s">
        <v>1754</v>
      </c>
      <c r="E345" s="75" t="s">
        <v>1755</v>
      </c>
      <c r="F345" s="75" t="s">
        <v>1756</v>
      </c>
      <c r="G345" s="79">
        <v>2</v>
      </c>
      <c r="H345" s="86">
        <f t="shared" si="35"/>
        <v>4</v>
      </c>
      <c r="I345" s="87">
        <v>102</v>
      </c>
      <c r="J345" s="13">
        <v>0.21</v>
      </c>
      <c r="K345" s="47">
        <f t="shared" si="36"/>
        <v>123.42</v>
      </c>
      <c r="L345" s="46">
        <f t="shared" si="37"/>
        <v>408</v>
      </c>
      <c r="M345" s="46">
        <f t="shared" si="38"/>
        <v>493.68</v>
      </c>
      <c r="N345" s="15" t="s">
        <v>14</v>
      </c>
      <c r="O345" s="28">
        <v>25</v>
      </c>
      <c r="P345" s="101"/>
      <c r="Q345" s="48">
        <f t="shared" si="39"/>
        <v>0</v>
      </c>
      <c r="R345" s="48">
        <f t="shared" si="40"/>
        <v>0</v>
      </c>
      <c r="S345" s="48">
        <f t="shared" si="41"/>
        <v>0</v>
      </c>
      <c r="T345" s="102"/>
    </row>
    <row r="346" spans="1:20" ht="47.25" x14ac:dyDescent="0.2">
      <c r="A346" s="9" t="s">
        <v>9</v>
      </c>
      <c r="B346" s="9" t="s">
        <v>20</v>
      </c>
      <c r="C346" s="9" t="s">
        <v>281</v>
      </c>
      <c r="D346" s="74" t="s">
        <v>280</v>
      </c>
      <c r="E346" s="78" t="s">
        <v>281</v>
      </c>
      <c r="F346" s="74" t="s">
        <v>282</v>
      </c>
      <c r="G346" s="79">
        <v>1</v>
      </c>
      <c r="H346" s="86">
        <f t="shared" si="35"/>
        <v>2</v>
      </c>
      <c r="I346" s="87">
        <v>178.7</v>
      </c>
      <c r="J346" s="13">
        <v>0.21</v>
      </c>
      <c r="K346" s="47">
        <f t="shared" si="36"/>
        <v>216.22699999999998</v>
      </c>
      <c r="L346" s="46">
        <f t="shared" si="37"/>
        <v>357.4</v>
      </c>
      <c r="M346" s="46">
        <f t="shared" si="38"/>
        <v>432.45399999999995</v>
      </c>
      <c r="N346" s="15" t="s">
        <v>14</v>
      </c>
      <c r="O346" s="11">
        <v>2</v>
      </c>
      <c r="P346" s="101"/>
      <c r="Q346" s="48">
        <f t="shared" si="39"/>
        <v>0</v>
      </c>
      <c r="R346" s="48">
        <f t="shared" si="40"/>
        <v>0</v>
      </c>
      <c r="S346" s="48">
        <f t="shared" si="41"/>
        <v>0</v>
      </c>
      <c r="T346" s="102"/>
    </row>
    <row r="347" spans="1:20" ht="47.25" x14ac:dyDescent="0.2">
      <c r="A347" s="9" t="s">
        <v>9</v>
      </c>
      <c r="B347" s="9" t="s">
        <v>20</v>
      </c>
      <c r="C347" s="9" t="s">
        <v>2170</v>
      </c>
      <c r="D347" s="74" t="s">
        <v>283</v>
      </c>
      <c r="E347" s="78" t="s">
        <v>284</v>
      </c>
      <c r="F347" s="74" t="s">
        <v>285</v>
      </c>
      <c r="G347" s="79">
        <v>3</v>
      </c>
      <c r="H347" s="86">
        <f t="shared" si="35"/>
        <v>6</v>
      </c>
      <c r="I347" s="87">
        <v>92.21</v>
      </c>
      <c r="J347" s="13">
        <v>0.21</v>
      </c>
      <c r="K347" s="47">
        <f t="shared" si="36"/>
        <v>111.57409999999999</v>
      </c>
      <c r="L347" s="46">
        <f t="shared" si="37"/>
        <v>553.26</v>
      </c>
      <c r="M347" s="46">
        <f t="shared" si="38"/>
        <v>669.44459999999992</v>
      </c>
      <c r="N347" s="15" t="s">
        <v>14</v>
      </c>
      <c r="O347" s="16">
        <v>2</v>
      </c>
      <c r="P347" s="101"/>
      <c r="Q347" s="48">
        <f t="shared" si="39"/>
        <v>0</v>
      </c>
      <c r="R347" s="48">
        <f t="shared" si="40"/>
        <v>0</v>
      </c>
      <c r="S347" s="48">
        <f t="shared" si="41"/>
        <v>0</v>
      </c>
      <c r="T347" s="102"/>
    </row>
    <row r="348" spans="1:20" ht="63" x14ac:dyDescent="0.2">
      <c r="A348" s="9" t="s">
        <v>9</v>
      </c>
      <c r="B348" s="9" t="s">
        <v>20</v>
      </c>
      <c r="C348" s="9" t="s">
        <v>2171</v>
      </c>
      <c r="D348" s="74" t="s">
        <v>371</v>
      </c>
      <c r="E348" s="78" t="s">
        <v>372</v>
      </c>
      <c r="F348" s="74" t="s">
        <v>373</v>
      </c>
      <c r="G348" s="79">
        <v>1</v>
      </c>
      <c r="H348" s="86">
        <f t="shared" si="35"/>
        <v>2</v>
      </c>
      <c r="I348" s="87">
        <v>23.8</v>
      </c>
      <c r="J348" s="13">
        <v>0.21</v>
      </c>
      <c r="K348" s="47">
        <f t="shared" si="36"/>
        <v>28.798000000000002</v>
      </c>
      <c r="L348" s="46">
        <f t="shared" si="37"/>
        <v>47.6</v>
      </c>
      <c r="M348" s="46">
        <f t="shared" si="38"/>
        <v>57.596000000000004</v>
      </c>
      <c r="N348" s="15" t="s">
        <v>23</v>
      </c>
      <c r="O348" s="16">
        <v>1</v>
      </c>
      <c r="P348" s="101"/>
      <c r="Q348" s="48">
        <f t="shared" si="39"/>
        <v>0</v>
      </c>
      <c r="R348" s="48">
        <f t="shared" si="40"/>
        <v>0</v>
      </c>
      <c r="S348" s="48">
        <f t="shared" si="41"/>
        <v>0</v>
      </c>
      <c r="T348" s="102"/>
    </row>
    <row r="349" spans="1:20" ht="63" x14ac:dyDescent="0.2">
      <c r="A349" s="9" t="s">
        <v>9</v>
      </c>
      <c r="B349" s="9" t="s">
        <v>20</v>
      </c>
      <c r="C349" s="9" t="s">
        <v>2172</v>
      </c>
      <c r="D349" s="74" t="s">
        <v>374</v>
      </c>
      <c r="E349" s="78" t="s">
        <v>375</v>
      </c>
      <c r="F349" s="74" t="s">
        <v>376</v>
      </c>
      <c r="G349" s="79">
        <v>1</v>
      </c>
      <c r="H349" s="86">
        <f t="shared" si="35"/>
        <v>2</v>
      </c>
      <c r="I349" s="87">
        <v>23.8</v>
      </c>
      <c r="J349" s="13">
        <v>0.21</v>
      </c>
      <c r="K349" s="47">
        <f t="shared" si="36"/>
        <v>28.798000000000002</v>
      </c>
      <c r="L349" s="46">
        <f t="shared" si="37"/>
        <v>47.6</v>
      </c>
      <c r="M349" s="46">
        <f t="shared" si="38"/>
        <v>57.596000000000004</v>
      </c>
      <c r="N349" s="15" t="s">
        <v>23</v>
      </c>
      <c r="O349" s="16">
        <v>1</v>
      </c>
      <c r="P349" s="101"/>
      <c r="Q349" s="48">
        <f t="shared" si="39"/>
        <v>0</v>
      </c>
      <c r="R349" s="48">
        <f t="shared" si="40"/>
        <v>0</v>
      </c>
      <c r="S349" s="48">
        <f t="shared" si="41"/>
        <v>0</v>
      </c>
      <c r="T349" s="102"/>
    </row>
    <row r="350" spans="1:20" ht="63" x14ac:dyDescent="0.2">
      <c r="A350" s="9" t="s">
        <v>9</v>
      </c>
      <c r="B350" s="9" t="s">
        <v>20</v>
      </c>
      <c r="C350" s="9" t="s">
        <v>2171</v>
      </c>
      <c r="D350" s="74" t="s">
        <v>377</v>
      </c>
      <c r="E350" s="78" t="s">
        <v>378</v>
      </c>
      <c r="F350" s="74" t="s">
        <v>379</v>
      </c>
      <c r="G350" s="79">
        <v>1</v>
      </c>
      <c r="H350" s="86">
        <f t="shared" si="35"/>
        <v>2</v>
      </c>
      <c r="I350" s="87">
        <v>23.8</v>
      </c>
      <c r="J350" s="13">
        <v>0.21</v>
      </c>
      <c r="K350" s="47">
        <f t="shared" si="36"/>
        <v>28.798000000000002</v>
      </c>
      <c r="L350" s="46">
        <f t="shared" si="37"/>
        <v>47.6</v>
      </c>
      <c r="M350" s="46">
        <f t="shared" si="38"/>
        <v>57.596000000000004</v>
      </c>
      <c r="N350" s="15" t="s">
        <v>23</v>
      </c>
      <c r="O350" s="16">
        <v>1</v>
      </c>
      <c r="P350" s="101"/>
      <c r="Q350" s="48">
        <f t="shared" si="39"/>
        <v>0</v>
      </c>
      <c r="R350" s="48">
        <f t="shared" si="40"/>
        <v>0</v>
      </c>
      <c r="S350" s="48">
        <f t="shared" si="41"/>
        <v>0</v>
      </c>
      <c r="T350" s="102"/>
    </row>
    <row r="351" spans="1:20" ht="63" x14ac:dyDescent="0.2">
      <c r="A351" s="9" t="s">
        <v>9</v>
      </c>
      <c r="B351" s="9" t="s">
        <v>20</v>
      </c>
      <c r="C351" s="9" t="s">
        <v>2172</v>
      </c>
      <c r="D351" s="74" t="s">
        <v>380</v>
      </c>
      <c r="E351" s="78" t="s">
        <v>381</v>
      </c>
      <c r="F351" s="74" t="s">
        <v>382</v>
      </c>
      <c r="G351" s="79">
        <v>1</v>
      </c>
      <c r="H351" s="86">
        <f t="shared" si="35"/>
        <v>2</v>
      </c>
      <c r="I351" s="87">
        <v>23.8</v>
      </c>
      <c r="J351" s="13">
        <v>0.21</v>
      </c>
      <c r="K351" s="47">
        <f t="shared" si="36"/>
        <v>28.798000000000002</v>
      </c>
      <c r="L351" s="46">
        <f t="shared" si="37"/>
        <v>47.6</v>
      </c>
      <c r="M351" s="46">
        <f t="shared" si="38"/>
        <v>57.596000000000004</v>
      </c>
      <c r="N351" s="15" t="s">
        <v>23</v>
      </c>
      <c r="O351" s="16">
        <v>1</v>
      </c>
      <c r="P351" s="101"/>
      <c r="Q351" s="48">
        <f t="shared" si="39"/>
        <v>0</v>
      </c>
      <c r="R351" s="48">
        <f t="shared" si="40"/>
        <v>0</v>
      </c>
      <c r="S351" s="48">
        <f t="shared" si="41"/>
        <v>0</v>
      </c>
      <c r="T351" s="102"/>
    </row>
    <row r="352" spans="1:20" ht="63" x14ac:dyDescent="0.2">
      <c r="A352" s="9" t="s">
        <v>9</v>
      </c>
      <c r="B352" s="9" t="s">
        <v>20</v>
      </c>
      <c r="C352" s="9" t="s">
        <v>2171</v>
      </c>
      <c r="D352" s="74" t="s">
        <v>383</v>
      </c>
      <c r="E352" s="78" t="s">
        <v>384</v>
      </c>
      <c r="F352" s="74" t="s">
        <v>385</v>
      </c>
      <c r="G352" s="79">
        <v>1</v>
      </c>
      <c r="H352" s="86">
        <f t="shared" si="35"/>
        <v>2</v>
      </c>
      <c r="I352" s="87">
        <v>23.8</v>
      </c>
      <c r="J352" s="13">
        <v>0.21</v>
      </c>
      <c r="K352" s="47">
        <f t="shared" si="36"/>
        <v>28.798000000000002</v>
      </c>
      <c r="L352" s="46">
        <f t="shared" si="37"/>
        <v>47.6</v>
      </c>
      <c r="M352" s="46">
        <f t="shared" si="38"/>
        <v>57.596000000000004</v>
      </c>
      <c r="N352" s="15" t="s">
        <v>23</v>
      </c>
      <c r="O352" s="16">
        <v>1</v>
      </c>
      <c r="P352" s="101"/>
      <c r="Q352" s="48">
        <f t="shared" si="39"/>
        <v>0</v>
      </c>
      <c r="R352" s="48">
        <f t="shared" si="40"/>
        <v>0</v>
      </c>
      <c r="S352" s="48">
        <f t="shared" si="41"/>
        <v>0</v>
      </c>
      <c r="T352" s="102"/>
    </row>
    <row r="353" spans="1:20" ht="63" x14ac:dyDescent="0.2">
      <c r="A353" s="9" t="s">
        <v>9</v>
      </c>
      <c r="B353" s="9" t="s">
        <v>20</v>
      </c>
      <c r="C353" s="9" t="s">
        <v>2171</v>
      </c>
      <c r="D353" s="74" t="s">
        <v>386</v>
      </c>
      <c r="E353" s="78" t="s">
        <v>387</v>
      </c>
      <c r="F353" s="74">
        <v>1028</v>
      </c>
      <c r="G353" s="79">
        <v>1</v>
      </c>
      <c r="H353" s="86">
        <f t="shared" si="35"/>
        <v>2</v>
      </c>
      <c r="I353" s="87">
        <v>23.8</v>
      </c>
      <c r="J353" s="13">
        <v>0.21</v>
      </c>
      <c r="K353" s="47">
        <f t="shared" si="36"/>
        <v>28.798000000000002</v>
      </c>
      <c r="L353" s="46">
        <f t="shared" si="37"/>
        <v>47.6</v>
      </c>
      <c r="M353" s="46">
        <f t="shared" si="38"/>
        <v>57.596000000000004</v>
      </c>
      <c r="N353" s="15" t="s">
        <v>23</v>
      </c>
      <c r="O353" s="16">
        <v>1</v>
      </c>
      <c r="P353" s="101"/>
      <c r="Q353" s="48">
        <f t="shared" si="39"/>
        <v>0</v>
      </c>
      <c r="R353" s="48">
        <f t="shared" si="40"/>
        <v>0</v>
      </c>
      <c r="S353" s="48">
        <f t="shared" si="41"/>
        <v>0</v>
      </c>
      <c r="T353" s="102"/>
    </row>
    <row r="354" spans="1:20" ht="63" x14ac:dyDescent="0.2">
      <c r="A354" s="9" t="s">
        <v>9</v>
      </c>
      <c r="B354" s="9" t="s">
        <v>20</v>
      </c>
      <c r="C354" s="9" t="s">
        <v>2171</v>
      </c>
      <c r="D354" s="74" t="s">
        <v>388</v>
      </c>
      <c r="E354" s="78" t="s">
        <v>389</v>
      </c>
      <c r="F354" s="74">
        <v>1039</v>
      </c>
      <c r="G354" s="79">
        <v>2</v>
      </c>
      <c r="H354" s="86">
        <f t="shared" si="35"/>
        <v>4</v>
      </c>
      <c r="I354" s="87">
        <v>23.8</v>
      </c>
      <c r="J354" s="13">
        <v>0.21</v>
      </c>
      <c r="K354" s="47">
        <f t="shared" si="36"/>
        <v>28.798000000000002</v>
      </c>
      <c r="L354" s="46">
        <f t="shared" si="37"/>
        <v>95.2</v>
      </c>
      <c r="M354" s="46">
        <f t="shared" si="38"/>
        <v>115.19200000000001</v>
      </c>
      <c r="N354" s="15" t="s">
        <v>23</v>
      </c>
      <c r="O354" s="16">
        <v>1</v>
      </c>
      <c r="P354" s="101"/>
      <c r="Q354" s="48">
        <f t="shared" si="39"/>
        <v>0</v>
      </c>
      <c r="R354" s="48">
        <f t="shared" si="40"/>
        <v>0</v>
      </c>
      <c r="S354" s="48">
        <f t="shared" si="41"/>
        <v>0</v>
      </c>
      <c r="T354" s="102"/>
    </row>
    <row r="355" spans="1:20" ht="63" x14ac:dyDescent="0.2">
      <c r="A355" s="9" t="s">
        <v>9</v>
      </c>
      <c r="B355" s="9" t="s">
        <v>20</v>
      </c>
      <c r="C355" s="9" t="s">
        <v>2171</v>
      </c>
      <c r="D355" s="74" t="s">
        <v>390</v>
      </c>
      <c r="E355" s="78" t="s">
        <v>391</v>
      </c>
      <c r="F355" s="74">
        <v>1042</v>
      </c>
      <c r="G355" s="79">
        <v>1</v>
      </c>
      <c r="H355" s="86">
        <f t="shared" si="35"/>
        <v>2</v>
      </c>
      <c r="I355" s="87">
        <v>23.8</v>
      </c>
      <c r="J355" s="13">
        <v>0.21</v>
      </c>
      <c r="K355" s="47">
        <f t="shared" si="36"/>
        <v>28.798000000000002</v>
      </c>
      <c r="L355" s="46">
        <f t="shared" si="37"/>
        <v>47.6</v>
      </c>
      <c r="M355" s="46">
        <f t="shared" si="38"/>
        <v>57.596000000000004</v>
      </c>
      <c r="N355" s="15" t="s">
        <v>23</v>
      </c>
      <c r="O355" s="16">
        <v>1</v>
      </c>
      <c r="P355" s="101"/>
      <c r="Q355" s="48">
        <f t="shared" si="39"/>
        <v>0</v>
      </c>
      <c r="R355" s="48">
        <f t="shared" si="40"/>
        <v>0</v>
      </c>
      <c r="S355" s="48">
        <f t="shared" si="41"/>
        <v>0</v>
      </c>
      <c r="T355" s="102"/>
    </row>
    <row r="356" spans="1:20" ht="63" x14ac:dyDescent="0.2">
      <c r="A356" s="9" t="s">
        <v>9</v>
      </c>
      <c r="B356" s="9" t="s">
        <v>20</v>
      </c>
      <c r="C356" s="9" t="s">
        <v>2171</v>
      </c>
      <c r="D356" s="74" t="s">
        <v>392</v>
      </c>
      <c r="E356" s="78" t="s">
        <v>393</v>
      </c>
      <c r="F356" s="74"/>
      <c r="G356" s="79">
        <v>1</v>
      </c>
      <c r="H356" s="86">
        <f t="shared" si="35"/>
        <v>2</v>
      </c>
      <c r="I356" s="87">
        <v>23.8</v>
      </c>
      <c r="J356" s="13">
        <v>0.21</v>
      </c>
      <c r="K356" s="47">
        <f t="shared" si="36"/>
        <v>28.798000000000002</v>
      </c>
      <c r="L356" s="46">
        <f t="shared" si="37"/>
        <v>47.6</v>
      </c>
      <c r="M356" s="46">
        <f t="shared" si="38"/>
        <v>57.596000000000004</v>
      </c>
      <c r="N356" s="15" t="s">
        <v>23</v>
      </c>
      <c r="O356" s="16">
        <v>1</v>
      </c>
      <c r="P356" s="101"/>
      <c r="Q356" s="48">
        <f t="shared" si="39"/>
        <v>0</v>
      </c>
      <c r="R356" s="48">
        <f t="shared" si="40"/>
        <v>0</v>
      </c>
      <c r="S356" s="48">
        <f t="shared" si="41"/>
        <v>0</v>
      </c>
      <c r="T356" s="102"/>
    </row>
    <row r="357" spans="1:20" ht="63" x14ac:dyDescent="0.2">
      <c r="A357" s="9" t="s">
        <v>9</v>
      </c>
      <c r="B357" s="9" t="s">
        <v>20</v>
      </c>
      <c r="C357" s="9" t="s">
        <v>2173</v>
      </c>
      <c r="D357" s="74" t="s">
        <v>489</v>
      </c>
      <c r="E357" s="78" t="s">
        <v>490</v>
      </c>
      <c r="F357" s="74" t="s">
        <v>491</v>
      </c>
      <c r="G357" s="79">
        <v>2</v>
      </c>
      <c r="H357" s="86">
        <f t="shared" si="35"/>
        <v>4</v>
      </c>
      <c r="I357" s="87">
        <v>68.66</v>
      </c>
      <c r="J357" s="13">
        <v>0.21</v>
      </c>
      <c r="K357" s="47">
        <f t="shared" si="36"/>
        <v>83.078599999999994</v>
      </c>
      <c r="L357" s="46">
        <f t="shared" si="37"/>
        <v>274.64</v>
      </c>
      <c r="M357" s="46">
        <f t="shared" si="38"/>
        <v>332.31439999999998</v>
      </c>
      <c r="N357" s="15" t="s">
        <v>14</v>
      </c>
      <c r="O357" s="16">
        <v>100</v>
      </c>
      <c r="P357" s="101"/>
      <c r="Q357" s="48">
        <f t="shared" si="39"/>
        <v>0</v>
      </c>
      <c r="R357" s="48">
        <f t="shared" si="40"/>
        <v>0</v>
      </c>
      <c r="S357" s="48">
        <f t="shared" si="41"/>
        <v>0</v>
      </c>
      <c r="T357" s="102"/>
    </row>
    <row r="358" spans="1:20" ht="63" x14ac:dyDescent="0.2">
      <c r="A358" s="9" t="s">
        <v>9</v>
      </c>
      <c r="B358" s="9" t="s">
        <v>20</v>
      </c>
      <c r="C358" s="9" t="s">
        <v>2174</v>
      </c>
      <c r="D358" s="74" t="s">
        <v>492</v>
      </c>
      <c r="E358" s="78" t="s">
        <v>493</v>
      </c>
      <c r="F358" s="74" t="s">
        <v>494</v>
      </c>
      <c r="G358" s="79">
        <v>1</v>
      </c>
      <c r="H358" s="86">
        <f t="shared" si="35"/>
        <v>2</v>
      </c>
      <c r="I358" s="87">
        <v>78.34</v>
      </c>
      <c r="J358" s="13">
        <v>0.21</v>
      </c>
      <c r="K358" s="47">
        <f t="shared" si="36"/>
        <v>94.79140000000001</v>
      </c>
      <c r="L358" s="46">
        <f t="shared" si="37"/>
        <v>156.68</v>
      </c>
      <c r="M358" s="46">
        <f t="shared" si="38"/>
        <v>189.58280000000002</v>
      </c>
      <c r="N358" s="15" t="s">
        <v>14</v>
      </c>
      <c r="O358" s="16">
        <v>100</v>
      </c>
      <c r="P358" s="101"/>
      <c r="Q358" s="48">
        <f t="shared" si="39"/>
        <v>0</v>
      </c>
      <c r="R358" s="48">
        <f t="shared" si="40"/>
        <v>0</v>
      </c>
      <c r="S358" s="48">
        <f t="shared" si="41"/>
        <v>0</v>
      </c>
      <c r="T358" s="102"/>
    </row>
    <row r="359" spans="1:20" ht="78.75" x14ac:dyDescent="0.2">
      <c r="A359" s="9" t="s">
        <v>9</v>
      </c>
      <c r="B359" s="9" t="s">
        <v>20</v>
      </c>
      <c r="C359" s="9" t="s">
        <v>2175</v>
      </c>
      <c r="D359" s="74" t="s">
        <v>495</v>
      </c>
      <c r="E359" s="78" t="s">
        <v>496</v>
      </c>
      <c r="F359" s="74" t="s">
        <v>497</v>
      </c>
      <c r="G359" s="79">
        <v>1</v>
      </c>
      <c r="H359" s="86">
        <f t="shared" si="35"/>
        <v>2</v>
      </c>
      <c r="I359" s="87">
        <v>130.84</v>
      </c>
      <c r="J359" s="13">
        <v>0.21</v>
      </c>
      <c r="K359" s="47">
        <f t="shared" si="36"/>
        <v>158.31639999999999</v>
      </c>
      <c r="L359" s="46">
        <f t="shared" si="37"/>
        <v>261.68</v>
      </c>
      <c r="M359" s="46">
        <f t="shared" si="38"/>
        <v>316.63279999999997</v>
      </c>
      <c r="N359" s="15" t="s">
        <v>14</v>
      </c>
      <c r="O359" s="15">
        <v>120</v>
      </c>
      <c r="P359" s="101"/>
      <c r="Q359" s="48">
        <f t="shared" si="39"/>
        <v>0</v>
      </c>
      <c r="R359" s="48">
        <f t="shared" si="40"/>
        <v>0</v>
      </c>
      <c r="S359" s="48">
        <f t="shared" si="41"/>
        <v>0</v>
      </c>
      <c r="T359" s="102"/>
    </row>
    <row r="360" spans="1:20" ht="78.75" x14ac:dyDescent="0.2">
      <c r="A360" s="9" t="s">
        <v>9</v>
      </c>
      <c r="B360" s="9" t="s">
        <v>20</v>
      </c>
      <c r="C360" s="9" t="s">
        <v>2176</v>
      </c>
      <c r="D360" s="74" t="s">
        <v>498</v>
      </c>
      <c r="E360" s="78" t="s">
        <v>499</v>
      </c>
      <c r="F360" s="74" t="s">
        <v>500</v>
      </c>
      <c r="G360" s="79">
        <v>1</v>
      </c>
      <c r="H360" s="86">
        <f t="shared" si="35"/>
        <v>2</v>
      </c>
      <c r="I360" s="87">
        <v>133.13999999999999</v>
      </c>
      <c r="J360" s="13">
        <v>0.21</v>
      </c>
      <c r="K360" s="47">
        <f t="shared" si="36"/>
        <v>161.09939999999997</v>
      </c>
      <c r="L360" s="46">
        <f t="shared" si="37"/>
        <v>266.27999999999997</v>
      </c>
      <c r="M360" s="46">
        <f t="shared" si="38"/>
        <v>322.19879999999995</v>
      </c>
      <c r="N360" s="15" t="s">
        <v>14</v>
      </c>
      <c r="O360" s="15">
        <v>96</v>
      </c>
      <c r="P360" s="101"/>
      <c r="Q360" s="48">
        <f t="shared" si="39"/>
        <v>0</v>
      </c>
      <c r="R360" s="48">
        <f t="shared" si="40"/>
        <v>0</v>
      </c>
      <c r="S360" s="48">
        <f t="shared" si="41"/>
        <v>0</v>
      </c>
      <c r="T360" s="102"/>
    </row>
    <row r="361" spans="1:20" ht="78.75" x14ac:dyDescent="0.2">
      <c r="A361" s="9" t="s">
        <v>9</v>
      </c>
      <c r="B361" s="9" t="s">
        <v>20</v>
      </c>
      <c r="C361" s="9" t="s">
        <v>2177</v>
      </c>
      <c r="D361" s="74" t="s">
        <v>501</v>
      </c>
      <c r="E361" s="78" t="s">
        <v>502</v>
      </c>
      <c r="F361" s="74">
        <v>85122</v>
      </c>
      <c r="G361" s="79">
        <v>1</v>
      </c>
      <c r="H361" s="86">
        <f t="shared" si="35"/>
        <v>2</v>
      </c>
      <c r="I361" s="87">
        <v>88.4</v>
      </c>
      <c r="J361" s="13">
        <v>0.21</v>
      </c>
      <c r="K361" s="47">
        <f t="shared" si="36"/>
        <v>106.964</v>
      </c>
      <c r="L361" s="46">
        <f t="shared" si="37"/>
        <v>176.8</v>
      </c>
      <c r="M361" s="46">
        <f t="shared" si="38"/>
        <v>213.928</v>
      </c>
      <c r="N361" s="15" t="s">
        <v>14</v>
      </c>
      <c r="O361" s="15">
        <v>166</v>
      </c>
      <c r="P361" s="101"/>
      <c r="Q361" s="48">
        <f t="shared" si="39"/>
        <v>0</v>
      </c>
      <c r="R361" s="48">
        <f t="shared" si="40"/>
        <v>0</v>
      </c>
      <c r="S361" s="48">
        <f t="shared" si="41"/>
        <v>0</v>
      </c>
      <c r="T361" s="102"/>
    </row>
    <row r="362" spans="1:20" ht="47.25" x14ac:dyDescent="0.2">
      <c r="A362" s="9" t="s">
        <v>9</v>
      </c>
      <c r="B362" s="9" t="s">
        <v>20</v>
      </c>
      <c r="C362" s="9" t="s">
        <v>696</v>
      </c>
      <c r="D362" s="74" t="s">
        <v>695</v>
      </c>
      <c r="E362" s="78" t="s">
        <v>696</v>
      </c>
      <c r="F362" s="74" t="s">
        <v>697</v>
      </c>
      <c r="G362" s="79">
        <v>1</v>
      </c>
      <c r="H362" s="86">
        <f t="shared" si="35"/>
        <v>2</v>
      </c>
      <c r="I362" s="87">
        <v>44.2</v>
      </c>
      <c r="J362" s="13">
        <v>0.21</v>
      </c>
      <c r="K362" s="47">
        <f t="shared" si="36"/>
        <v>53.481999999999999</v>
      </c>
      <c r="L362" s="46">
        <f t="shared" si="37"/>
        <v>88.4</v>
      </c>
      <c r="M362" s="46">
        <f t="shared" si="38"/>
        <v>106.964</v>
      </c>
      <c r="N362" s="15" t="s">
        <v>14</v>
      </c>
      <c r="O362" s="16">
        <v>500</v>
      </c>
      <c r="P362" s="101"/>
      <c r="Q362" s="48">
        <f t="shared" si="39"/>
        <v>0</v>
      </c>
      <c r="R362" s="48">
        <f t="shared" si="40"/>
        <v>0</v>
      </c>
      <c r="S362" s="48">
        <f t="shared" si="41"/>
        <v>0</v>
      </c>
      <c r="T362" s="102"/>
    </row>
    <row r="363" spans="1:20" ht="47.25" x14ac:dyDescent="0.2">
      <c r="A363" s="9" t="s">
        <v>9</v>
      </c>
      <c r="B363" s="9" t="s">
        <v>20</v>
      </c>
      <c r="C363" s="9" t="s">
        <v>781</v>
      </c>
      <c r="D363" s="74" t="s">
        <v>780</v>
      </c>
      <c r="E363" s="78" t="s">
        <v>781</v>
      </c>
      <c r="F363" s="74" t="s">
        <v>782</v>
      </c>
      <c r="G363" s="79">
        <v>1</v>
      </c>
      <c r="H363" s="86">
        <f t="shared" si="35"/>
        <v>2</v>
      </c>
      <c r="I363" s="87">
        <v>120.34</v>
      </c>
      <c r="J363" s="13">
        <v>0.21</v>
      </c>
      <c r="K363" s="47">
        <f t="shared" si="36"/>
        <v>145.6114</v>
      </c>
      <c r="L363" s="46">
        <f t="shared" si="37"/>
        <v>240.68</v>
      </c>
      <c r="M363" s="46">
        <f t="shared" si="38"/>
        <v>291.22280000000001</v>
      </c>
      <c r="N363" s="15" t="s">
        <v>14</v>
      </c>
      <c r="O363" s="16">
        <v>250</v>
      </c>
      <c r="P363" s="101"/>
      <c r="Q363" s="48">
        <f t="shared" si="39"/>
        <v>0</v>
      </c>
      <c r="R363" s="48">
        <f t="shared" si="40"/>
        <v>0</v>
      </c>
      <c r="S363" s="48">
        <f t="shared" si="41"/>
        <v>0</v>
      </c>
      <c r="T363" s="102"/>
    </row>
    <row r="364" spans="1:20" ht="63" x14ac:dyDescent="0.2">
      <c r="A364" s="9" t="s">
        <v>9</v>
      </c>
      <c r="B364" s="9" t="s">
        <v>20</v>
      </c>
      <c r="C364" s="9" t="s">
        <v>2178</v>
      </c>
      <c r="D364" s="74" t="s">
        <v>789</v>
      </c>
      <c r="E364" s="78" t="s">
        <v>790</v>
      </c>
      <c r="F364" s="74" t="s">
        <v>791</v>
      </c>
      <c r="G364" s="79">
        <v>150</v>
      </c>
      <c r="H364" s="86">
        <f t="shared" si="35"/>
        <v>300</v>
      </c>
      <c r="I364" s="87">
        <v>85.44</v>
      </c>
      <c r="J364" s="13">
        <v>0.21</v>
      </c>
      <c r="K364" s="47">
        <f t="shared" si="36"/>
        <v>103.38239999999999</v>
      </c>
      <c r="L364" s="46">
        <f t="shared" si="37"/>
        <v>25632</v>
      </c>
      <c r="M364" s="46">
        <f t="shared" si="38"/>
        <v>31014.719999999998</v>
      </c>
      <c r="N364" s="15" t="s">
        <v>14</v>
      </c>
      <c r="O364" s="16">
        <v>250</v>
      </c>
      <c r="P364" s="101"/>
      <c r="Q364" s="48">
        <f t="shared" si="39"/>
        <v>0</v>
      </c>
      <c r="R364" s="48">
        <f t="shared" si="40"/>
        <v>0</v>
      </c>
      <c r="S364" s="48">
        <f t="shared" si="41"/>
        <v>0</v>
      </c>
      <c r="T364" s="102"/>
    </row>
    <row r="365" spans="1:20" ht="63" x14ac:dyDescent="0.2">
      <c r="A365" s="9" t="s">
        <v>9</v>
      </c>
      <c r="B365" s="9" t="s">
        <v>20</v>
      </c>
      <c r="C365" s="9" t="s">
        <v>2179</v>
      </c>
      <c r="D365" s="74" t="s">
        <v>792</v>
      </c>
      <c r="E365" s="78" t="s">
        <v>793</v>
      </c>
      <c r="F365" s="74" t="s">
        <v>794</v>
      </c>
      <c r="G365" s="79">
        <v>1</v>
      </c>
      <c r="H365" s="86">
        <f t="shared" si="35"/>
        <v>2</v>
      </c>
      <c r="I365" s="87">
        <v>66.260000000000005</v>
      </c>
      <c r="J365" s="13">
        <v>0.21</v>
      </c>
      <c r="K365" s="47">
        <f t="shared" si="36"/>
        <v>80.174599999999998</v>
      </c>
      <c r="L365" s="46">
        <f t="shared" si="37"/>
        <v>132.52000000000001</v>
      </c>
      <c r="M365" s="46">
        <f t="shared" si="38"/>
        <v>160.3492</v>
      </c>
      <c r="N365" s="15" t="s">
        <v>14</v>
      </c>
      <c r="O365" s="16">
        <v>350</v>
      </c>
      <c r="P365" s="101"/>
      <c r="Q365" s="48">
        <f t="shared" si="39"/>
        <v>0</v>
      </c>
      <c r="R365" s="48">
        <f t="shared" si="40"/>
        <v>0</v>
      </c>
      <c r="S365" s="48">
        <f t="shared" si="41"/>
        <v>0</v>
      </c>
      <c r="T365" s="102"/>
    </row>
    <row r="366" spans="1:20" ht="94.5" x14ac:dyDescent="0.2">
      <c r="A366" s="9" t="s">
        <v>9</v>
      </c>
      <c r="B366" s="9" t="s">
        <v>20</v>
      </c>
      <c r="C366" s="9" t="s">
        <v>2180</v>
      </c>
      <c r="D366" s="74" t="s">
        <v>795</v>
      </c>
      <c r="E366" s="78" t="s">
        <v>796</v>
      </c>
      <c r="F366" s="74">
        <v>274140140</v>
      </c>
      <c r="G366" s="79">
        <v>3</v>
      </c>
      <c r="H366" s="86">
        <f t="shared" si="35"/>
        <v>6</v>
      </c>
      <c r="I366" s="87">
        <v>81.599999999999994</v>
      </c>
      <c r="J366" s="13">
        <v>0.21</v>
      </c>
      <c r="K366" s="47">
        <f t="shared" si="36"/>
        <v>98.73599999999999</v>
      </c>
      <c r="L366" s="46">
        <f t="shared" si="37"/>
        <v>489.59999999999997</v>
      </c>
      <c r="M366" s="46">
        <f t="shared" si="38"/>
        <v>592.41599999999994</v>
      </c>
      <c r="N366" s="15" t="s">
        <v>14</v>
      </c>
      <c r="O366" s="16">
        <v>100</v>
      </c>
      <c r="P366" s="101"/>
      <c r="Q366" s="48">
        <f t="shared" si="39"/>
        <v>0</v>
      </c>
      <c r="R366" s="48">
        <f t="shared" si="40"/>
        <v>0</v>
      </c>
      <c r="S366" s="48">
        <f t="shared" si="41"/>
        <v>0</v>
      </c>
      <c r="T366" s="102"/>
    </row>
    <row r="367" spans="1:20" ht="47.25" x14ac:dyDescent="0.2">
      <c r="A367" s="9" t="s">
        <v>9</v>
      </c>
      <c r="B367" s="9" t="s">
        <v>20</v>
      </c>
      <c r="C367" s="9" t="s">
        <v>2181</v>
      </c>
      <c r="D367" s="74" t="s">
        <v>1040</v>
      </c>
      <c r="E367" s="78" t="s">
        <v>1041</v>
      </c>
      <c r="F367" s="74" t="s">
        <v>1042</v>
      </c>
      <c r="G367" s="79">
        <v>2</v>
      </c>
      <c r="H367" s="86">
        <f t="shared" si="35"/>
        <v>4</v>
      </c>
      <c r="I367" s="87">
        <v>42.84</v>
      </c>
      <c r="J367" s="13">
        <v>0.21</v>
      </c>
      <c r="K367" s="47">
        <f t="shared" si="36"/>
        <v>51.836400000000005</v>
      </c>
      <c r="L367" s="46">
        <f t="shared" si="37"/>
        <v>171.36</v>
      </c>
      <c r="M367" s="46">
        <f t="shared" si="38"/>
        <v>207.34560000000002</v>
      </c>
      <c r="N367" s="15" t="s">
        <v>14</v>
      </c>
      <c r="O367" s="16">
        <v>500</v>
      </c>
      <c r="P367" s="101"/>
      <c r="Q367" s="48">
        <f t="shared" si="39"/>
        <v>0</v>
      </c>
      <c r="R367" s="48">
        <f t="shared" si="40"/>
        <v>0</v>
      </c>
      <c r="S367" s="48">
        <f t="shared" si="41"/>
        <v>0</v>
      </c>
      <c r="T367" s="102"/>
    </row>
    <row r="368" spans="1:20" ht="63" x14ac:dyDescent="0.2">
      <c r="A368" s="9" t="s">
        <v>9</v>
      </c>
      <c r="B368" s="9" t="s">
        <v>20</v>
      </c>
      <c r="C368" s="9" t="s">
        <v>2182</v>
      </c>
      <c r="D368" s="74" t="s">
        <v>1071</v>
      </c>
      <c r="E368" s="78" t="s">
        <v>1072</v>
      </c>
      <c r="F368" s="74" t="s">
        <v>1073</v>
      </c>
      <c r="G368" s="79">
        <v>7</v>
      </c>
      <c r="H368" s="86">
        <f t="shared" si="35"/>
        <v>14</v>
      </c>
      <c r="I368" s="87">
        <v>70.349999999999994</v>
      </c>
      <c r="J368" s="18">
        <v>0.21</v>
      </c>
      <c r="K368" s="47">
        <f t="shared" si="36"/>
        <v>85.123499999999993</v>
      </c>
      <c r="L368" s="46">
        <f t="shared" si="37"/>
        <v>984.89999999999986</v>
      </c>
      <c r="M368" s="46">
        <f t="shared" si="38"/>
        <v>1191.7289999999998</v>
      </c>
      <c r="N368" s="15" t="s">
        <v>14</v>
      </c>
      <c r="O368" s="16">
        <v>1000</v>
      </c>
      <c r="P368" s="101"/>
      <c r="Q368" s="48">
        <f t="shared" si="39"/>
        <v>0</v>
      </c>
      <c r="R368" s="48">
        <f t="shared" si="40"/>
        <v>0</v>
      </c>
      <c r="S368" s="48">
        <f t="shared" si="41"/>
        <v>0</v>
      </c>
      <c r="T368" s="102"/>
    </row>
    <row r="369" spans="1:20" ht="94.5" x14ac:dyDescent="0.2">
      <c r="A369" s="9" t="s">
        <v>9</v>
      </c>
      <c r="B369" s="9" t="s">
        <v>20</v>
      </c>
      <c r="C369" s="9" t="s">
        <v>2183</v>
      </c>
      <c r="D369" s="74" t="s">
        <v>1086</v>
      </c>
      <c r="E369" s="78" t="s">
        <v>1087</v>
      </c>
      <c r="F369" s="74" t="s">
        <v>1088</v>
      </c>
      <c r="G369" s="79">
        <v>179</v>
      </c>
      <c r="H369" s="86">
        <f t="shared" si="35"/>
        <v>358</v>
      </c>
      <c r="I369" s="87">
        <v>34</v>
      </c>
      <c r="J369" s="13">
        <v>0.21</v>
      </c>
      <c r="K369" s="47">
        <f t="shared" si="36"/>
        <v>41.14</v>
      </c>
      <c r="L369" s="46">
        <f t="shared" si="37"/>
        <v>12172</v>
      </c>
      <c r="M369" s="46">
        <f t="shared" si="38"/>
        <v>14728.12</v>
      </c>
      <c r="N369" s="15" t="s">
        <v>14</v>
      </c>
      <c r="O369" s="16">
        <v>100</v>
      </c>
      <c r="P369" s="101"/>
      <c r="Q369" s="48">
        <f t="shared" si="39"/>
        <v>0</v>
      </c>
      <c r="R369" s="48">
        <f t="shared" si="40"/>
        <v>0</v>
      </c>
      <c r="S369" s="48">
        <f t="shared" si="41"/>
        <v>0</v>
      </c>
      <c r="T369" s="102"/>
    </row>
    <row r="370" spans="1:20" ht="47.25" x14ac:dyDescent="0.2">
      <c r="A370" s="9" t="s">
        <v>9</v>
      </c>
      <c r="B370" s="9" t="s">
        <v>20</v>
      </c>
      <c r="C370" s="9" t="s">
        <v>1092</v>
      </c>
      <c r="D370" s="74" t="s">
        <v>1091</v>
      </c>
      <c r="E370" s="78" t="s">
        <v>1092</v>
      </c>
      <c r="F370" s="74">
        <v>10002</v>
      </c>
      <c r="G370" s="79">
        <v>2</v>
      </c>
      <c r="H370" s="86">
        <f t="shared" si="35"/>
        <v>4</v>
      </c>
      <c r="I370" s="87">
        <v>35.36</v>
      </c>
      <c r="J370" s="13">
        <v>0.21</v>
      </c>
      <c r="K370" s="47">
        <f t="shared" si="36"/>
        <v>42.785600000000002</v>
      </c>
      <c r="L370" s="46">
        <f t="shared" si="37"/>
        <v>141.44</v>
      </c>
      <c r="M370" s="46">
        <f t="shared" si="38"/>
        <v>171.14240000000001</v>
      </c>
      <c r="N370" s="15" t="s">
        <v>14</v>
      </c>
      <c r="O370" s="16">
        <v>100</v>
      </c>
      <c r="P370" s="101"/>
      <c r="Q370" s="48">
        <f t="shared" si="39"/>
        <v>0</v>
      </c>
      <c r="R370" s="48">
        <f t="shared" si="40"/>
        <v>0</v>
      </c>
      <c r="S370" s="48">
        <f t="shared" si="41"/>
        <v>0</v>
      </c>
      <c r="T370" s="102"/>
    </row>
    <row r="371" spans="1:20" ht="47.25" x14ac:dyDescent="0.2">
      <c r="A371" s="9" t="s">
        <v>9</v>
      </c>
      <c r="B371" s="9" t="s">
        <v>20</v>
      </c>
      <c r="C371" s="9" t="s">
        <v>2184</v>
      </c>
      <c r="D371" s="74" t="s">
        <v>1105</v>
      </c>
      <c r="E371" s="78" t="s">
        <v>1106</v>
      </c>
      <c r="F371" s="74" t="s">
        <v>1107</v>
      </c>
      <c r="G371" s="79">
        <v>35</v>
      </c>
      <c r="H371" s="86">
        <f t="shared" si="35"/>
        <v>70</v>
      </c>
      <c r="I371" s="87">
        <v>2.65</v>
      </c>
      <c r="J371" s="13">
        <v>0.21</v>
      </c>
      <c r="K371" s="47">
        <f t="shared" si="36"/>
        <v>3.2065000000000001</v>
      </c>
      <c r="L371" s="46">
        <f t="shared" si="37"/>
        <v>185.5</v>
      </c>
      <c r="M371" s="46">
        <f t="shared" si="38"/>
        <v>224.45500000000001</v>
      </c>
      <c r="N371" s="15" t="s">
        <v>23</v>
      </c>
      <c r="O371" s="16">
        <v>1</v>
      </c>
      <c r="P371" s="101"/>
      <c r="Q371" s="48">
        <f t="shared" si="39"/>
        <v>0</v>
      </c>
      <c r="R371" s="48">
        <f t="shared" si="40"/>
        <v>0</v>
      </c>
      <c r="S371" s="48">
        <f t="shared" si="41"/>
        <v>0</v>
      </c>
      <c r="T371" s="102"/>
    </row>
    <row r="372" spans="1:20" ht="47.25" x14ac:dyDescent="0.2">
      <c r="A372" s="9" t="s">
        <v>9</v>
      </c>
      <c r="B372" s="9" t="s">
        <v>20</v>
      </c>
      <c r="C372" s="9" t="s">
        <v>2185</v>
      </c>
      <c r="D372" s="74" t="s">
        <v>1108</v>
      </c>
      <c r="E372" s="78" t="s">
        <v>1109</v>
      </c>
      <c r="F372" s="74" t="s">
        <v>1110</v>
      </c>
      <c r="G372" s="79">
        <v>2</v>
      </c>
      <c r="H372" s="86">
        <f t="shared" si="35"/>
        <v>4</v>
      </c>
      <c r="I372" s="87">
        <v>292.39999999999998</v>
      </c>
      <c r="J372" s="13">
        <v>0.21</v>
      </c>
      <c r="K372" s="47">
        <f t="shared" si="36"/>
        <v>353.80399999999997</v>
      </c>
      <c r="L372" s="46">
        <f t="shared" si="37"/>
        <v>1169.5999999999999</v>
      </c>
      <c r="M372" s="46">
        <f t="shared" si="38"/>
        <v>1415.2159999999999</v>
      </c>
      <c r="N372" s="15" t="s">
        <v>14</v>
      </c>
      <c r="O372" s="16">
        <v>4</v>
      </c>
      <c r="P372" s="101"/>
      <c r="Q372" s="48">
        <f t="shared" si="39"/>
        <v>0</v>
      </c>
      <c r="R372" s="48">
        <f t="shared" si="40"/>
        <v>0</v>
      </c>
      <c r="S372" s="48">
        <f t="shared" si="41"/>
        <v>0</v>
      </c>
      <c r="T372" s="102"/>
    </row>
    <row r="373" spans="1:20" ht="47.25" x14ac:dyDescent="0.2">
      <c r="A373" s="9" t="s">
        <v>9</v>
      </c>
      <c r="B373" s="9" t="s">
        <v>20</v>
      </c>
      <c r="C373" s="9" t="s">
        <v>2185</v>
      </c>
      <c r="D373" s="74" t="s">
        <v>1111</v>
      </c>
      <c r="E373" s="78" t="s">
        <v>1112</v>
      </c>
      <c r="F373" s="74" t="s">
        <v>1113</v>
      </c>
      <c r="G373" s="79">
        <v>2</v>
      </c>
      <c r="H373" s="86">
        <f t="shared" si="35"/>
        <v>4</v>
      </c>
      <c r="I373" s="87">
        <v>397.01</v>
      </c>
      <c r="J373" s="13">
        <v>0.21</v>
      </c>
      <c r="K373" s="47">
        <f t="shared" si="36"/>
        <v>480.38209999999998</v>
      </c>
      <c r="L373" s="46">
        <f t="shared" si="37"/>
        <v>1588.04</v>
      </c>
      <c r="M373" s="46">
        <f t="shared" si="38"/>
        <v>1921.5283999999999</v>
      </c>
      <c r="N373" s="15" t="s">
        <v>14</v>
      </c>
      <c r="O373" s="16">
        <v>8</v>
      </c>
      <c r="P373" s="101"/>
      <c r="Q373" s="48">
        <f t="shared" si="39"/>
        <v>0</v>
      </c>
      <c r="R373" s="48">
        <f t="shared" si="40"/>
        <v>0</v>
      </c>
      <c r="S373" s="48">
        <f t="shared" si="41"/>
        <v>0</v>
      </c>
      <c r="T373" s="102"/>
    </row>
    <row r="374" spans="1:20" ht="47.25" x14ac:dyDescent="0.2">
      <c r="A374" s="9" t="s">
        <v>9</v>
      </c>
      <c r="B374" s="9" t="s">
        <v>20</v>
      </c>
      <c r="C374" s="9" t="s">
        <v>2185</v>
      </c>
      <c r="D374" s="74" t="s">
        <v>1114</v>
      </c>
      <c r="E374" s="78" t="s">
        <v>1115</v>
      </c>
      <c r="F374" s="74" t="s">
        <v>1116</v>
      </c>
      <c r="G374" s="79">
        <v>1</v>
      </c>
      <c r="H374" s="86">
        <f t="shared" si="35"/>
        <v>2</v>
      </c>
      <c r="I374" s="87">
        <v>338.83</v>
      </c>
      <c r="J374" s="13">
        <v>0.21</v>
      </c>
      <c r="K374" s="47">
        <f t="shared" si="36"/>
        <v>409.98429999999996</v>
      </c>
      <c r="L374" s="46">
        <f t="shared" si="37"/>
        <v>677.66</v>
      </c>
      <c r="M374" s="46">
        <f t="shared" si="38"/>
        <v>819.96859999999992</v>
      </c>
      <c r="N374" s="15" t="s">
        <v>14</v>
      </c>
      <c r="O374" s="16">
        <v>2</v>
      </c>
      <c r="P374" s="101"/>
      <c r="Q374" s="48">
        <f t="shared" si="39"/>
        <v>0</v>
      </c>
      <c r="R374" s="48">
        <f t="shared" si="40"/>
        <v>0</v>
      </c>
      <c r="S374" s="48">
        <f t="shared" si="41"/>
        <v>0</v>
      </c>
      <c r="T374" s="102"/>
    </row>
    <row r="375" spans="1:20" ht="47.25" x14ac:dyDescent="0.2">
      <c r="A375" s="9" t="s">
        <v>9</v>
      </c>
      <c r="B375" s="9" t="s">
        <v>20</v>
      </c>
      <c r="C375" s="9" t="s">
        <v>1861</v>
      </c>
      <c r="D375" s="74" t="s">
        <v>1860</v>
      </c>
      <c r="E375" s="75" t="s">
        <v>1861</v>
      </c>
      <c r="F375" s="75" t="s">
        <v>1862</v>
      </c>
      <c r="G375" s="79">
        <v>1</v>
      </c>
      <c r="H375" s="86">
        <f t="shared" si="35"/>
        <v>2</v>
      </c>
      <c r="I375" s="87">
        <v>538.55999999999995</v>
      </c>
      <c r="J375" s="13">
        <v>0.21</v>
      </c>
      <c r="K375" s="47">
        <f t="shared" si="36"/>
        <v>651.65759999999989</v>
      </c>
      <c r="L375" s="46">
        <f t="shared" si="37"/>
        <v>1077.1199999999999</v>
      </c>
      <c r="M375" s="46">
        <f t="shared" si="38"/>
        <v>1303.3151999999998</v>
      </c>
      <c r="N375" s="15" t="s">
        <v>14</v>
      </c>
      <c r="O375" s="28">
        <v>24</v>
      </c>
      <c r="P375" s="101"/>
      <c r="Q375" s="48">
        <f t="shared" si="39"/>
        <v>0</v>
      </c>
      <c r="R375" s="48">
        <f t="shared" si="40"/>
        <v>0</v>
      </c>
      <c r="S375" s="48">
        <f t="shared" si="41"/>
        <v>0</v>
      </c>
      <c r="T375" s="102"/>
    </row>
    <row r="376" spans="1:20" ht="47.25" x14ac:dyDescent="0.2">
      <c r="A376" s="9" t="s">
        <v>9</v>
      </c>
      <c r="B376" s="9" t="s">
        <v>20</v>
      </c>
      <c r="C376" s="9" t="s">
        <v>1864</v>
      </c>
      <c r="D376" s="74" t="s">
        <v>1863</v>
      </c>
      <c r="E376" s="75" t="s">
        <v>1864</v>
      </c>
      <c r="F376" s="75" t="s">
        <v>1865</v>
      </c>
      <c r="G376" s="79">
        <v>1</v>
      </c>
      <c r="H376" s="86">
        <f t="shared" si="35"/>
        <v>2</v>
      </c>
      <c r="I376" s="87">
        <v>23.82</v>
      </c>
      <c r="J376" s="13">
        <v>0.21</v>
      </c>
      <c r="K376" s="47">
        <f t="shared" si="36"/>
        <v>28.822200000000002</v>
      </c>
      <c r="L376" s="46">
        <f t="shared" si="37"/>
        <v>47.64</v>
      </c>
      <c r="M376" s="46">
        <f t="shared" si="38"/>
        <v>57.644400000000005</v>
      </c>
      <c r="N376" s="15" t="s">
        <v>23</v>
      </c>
      <c r="O376" s="28">
        <v>1</v>
      </c>
      <c r="P376" s="101"/>
      <c r="Q376" s="48">
        <f t="shared" si="39"/>
        <v>0</v>
      </c>
      <c r="R376" s="48">
        <f t="shared" si="40"/>
        <v>0</v>
      </c>
      <c r="S376" s="48">
        <f t="shared" si="41"/>
        <v>0</v>
      </c>
      <c r="T376" s="102"/>
    </row>
    <row r="377" spans="1:20" ht="47.25" x14ac:dyDescent="0.2">
      <c r="A377" s="9" t="s">
        <v>9</v>
      </c>
      <c r="B377" s="9" t="s">
        <v>20</v>
      </c>
      <c r="C377" s="9" t="s">
        <v>1867</v>
      </c>
      <c r="D377" s="74" t="s">
        <v>1866</v>
      </c>
      <c r="E377" s="75" t="s">
        <v>1867</v>
      </c>
      <c r="F377" s="75" t="s">
        <v>1868</v>
      </c>
      <c r="G377" s="79">
        <v>2</v>
      </c>
      <c r="H377" s="86">
        <f t="shared" si="35"/>
        <v>4</v>
      </c>
      <c r="I377" s="87">
        <v>19.760000000000002</v>
      </c>
      <c r="J377" s="13">
        <v>0.21</v>
      </c>
      <c r="K377" s="47">
        <f t="shared" si="36"/>
        <v>23.909600000000001</v>
      </c>
      <c r="L377" s="46">
        <f t="shared" si="37"/>
        <v>79.040000000000006</v>
      </c>
      <c r="M377" s="46">
        <f t="shared" si="38"/>
        <v>95.638400000000004</v>
      </c>
      <c r="N377" s="15" t="s">
        <v>23</v>
      </c>
      <c r="O377" s="28">
        <v>1</v>
      </c>
      <c r="P377" s="101"/>
      <c r="Q377" s="48">
        <f t="shared" si="39"/>
        <v>0</v>
      </c>
      <c r="R377" s="48">
        <f t="shared" si="40"/>
        <v>0</v>
      </c>
      <c r="S377" s="48">
        <f t="shared" si="41"/>
        <v>0</v>
      </c>
      <c r="T377" s="102"/>
    </row>
    <row r="378" spans="1:20" ht="47.25" x14ac:dyDescent="0.2">
      <c r="A378" s="9" t="s">
        <v>9</v>
      </c>
      <c r="B378" s="9" t="s">
        <v>20</v>
      </c>
      <c r="C378" s="9" t="s">
        <v>1882</v>
      </c>
      <c r="D378" s="74" t="s">
        <v>1881</v>
      </c>
      <c r="E378" s="75" t="s">
        <v>1882</v>
      </c>
      <c r="F378" s="75" t="s">
        <v>1883</v>
      </c>
      <c r="G378" s="79">
        <v>1</v>
      </c>
      <c r="H378" s="86">
        <f t="shared" si="35"/>
        <v>2</v>
      </c>
      <c r="I378" s="87">
        <v>56.13</v>
      </c>
      <c r="J378" s="13">
        <v>0.21</v>
      </c>
      <c r="K378" s="47">
        <f t="shared" si="36"/>
        <v>67.917299999999997</v>
      </c>
      <c r="L378" s="46">
        <f t="shared" si="37"/>
        <v>112.26</v>
      </c>
      <c r="M378" s="46">
        <f t="shared" si="38"/>
        <v>135.83459999999999</v>
      </c>
      <c r="N378" s="15" t="s">
        <v>14</v>
      </c>
      <c r="O378" s="28">
        <v>100</v>
      </c>
      <c r="P378" s="101"/>
      <c r="Q378" s="48">
        <f t="shared" si="39"/>
        <v>0</v>
      </c>
      <c r="R378" s="48">
        <f t="shared" si="40"/>
        <v>0</v>
      </c>
      <c r="S378" s="48">
        <f t="shared" si="41"/>
        <v>0</v>
      </c>
      <c r="T378" s="102"/>
    </row>
    <row r="379" spans="1:20" ht="47.25" x14ac:dyDescent="0.2">
      <c r="A379" s="9" t="s">
        <v>9</v>
      </c>
      <c r="B379" s="9" t="s">
        <v>20</v>
      </c>
      <c r="C379" s="9" t="s">
        <v>1885</v>
      </c>
      <c r="D379" s="74" t="s">
        <v>1884</v>
      </c>
      <c r="E379" s="75" t="s">
        <v>1885</v>
      </c>
      <c r="F379" s="75" t="s">
        <v>1886</v>
      </c>
      <c r="G379" s="79">
        <v>1</v>
      </c>
      <c r="H379" s="86">
        <f t="shared" si="35"/>
        <v>2</v>
      </c>
      <c r="I379" s="87">
        <v>116.19</v>
      </c>
      <c r="J379" s="13">
        <v>0.21</v>
      </c>
      <c r="K379" s="47">
        <f t="shared" si="36"/>
        <v>140.5899</v>
      </c>
      <c r="L379" s="46">
        <f t="shared" si="37"/>
        <v>232.38</v>
      </c>
      <c r="M379" s="46">
        <f t="shared" si="38"/>
        <v>281.1798</v>
      </c>
      <c r="N379" s="15" t="s">
        <v>14</v>
      </c>
      <c r="O379" s="28">
        <v>2</v>
      </c>
      <c r="P379" s="101"/>
      <c r="Q379" s="48">
        <f t="shared" si="39"/>
        <v>0</v>
      </c>
      <c r="R379" s="48">
        <f t="shared" si="40"/>
        <v>0</v>
      </c>
      <c r="S379" s="48">
        <f t="shared" si="41"/>
        <v>0</v>
      </c>
      <c r="T379" s="102"/>
    </row>
    <row r="380" spans="1:20" ht="47.25" x14ac:dyDescent="0.2">
      <c r="A380" s="9" t="s">
        <v>9</v>
      </c>
      <c r="B380" s="9" t="s">
        <v>20</v>
      </c>
      <c r="C380" s="9" t="s">
        <v>1888</v>
      </c>
      <c r="D380" s="74" t="s">
        <v>1887</v>
      </c>
      <c r="E380" s="75" t="s">
        <v>1888</v>
      </c>
      <c r="F380" s="75" t="s">
        <v>1889</v>
      </c>
      <c r="G380" s="79">
        <v>1</v>
      </c>
      <c r="H380" s="86">
        <f t="shared" si="35"/>
        <v>2</v>
      </c>
      <c r="I380" s="87">
        <v>101.48</v>
      </c>
      <c r="J380" s="13">
        <v>0.21</v>
      </c>
      <c r="K380" s="47">
        <f t="shared" si="36"/>
        <v>122.7908</v>
      </c>
      <c r="L380" s="46">
        <f t="shared" si="37"/>
        <v>202.96</v>
      </c>
      <c r="M380" s="46">
        <f t="shared" si="38"/>
        <v>245.58160000000001</v>
      </c>
      <c r="N380" s="15" t="s">
        <v>14</v>
      </c>
      <c r="O380" s="28">
        <v>2</v>
      </c>
      <c r="P380" s="101"/>
      <c r="Q380" s="48">
        <f t="shared" si="39"/>
        <v>0</v>
      </c>
      <c r="R380" s="48">
        <f t="shared" si="40"/>
        <v>0</v>
      </c>
      <c r="S380" s="48">
        <f t="shared" si="41"/>
        <v>0</v>
      </c>
      <c r="T380" s="102"/>
    </row>
    <row r="381" spans="1:20" ht="47.25" x14ac:dyDescent="0.2">
      <c r="A381" s="9" t="s">
        <v>9</v>
      </c>
      <c r="B381" s="9" t="s">
        <v>20</v>
      </c>
      <c r="C381" s="9" t="s">
        <v>1896</v>
      </c>
      <c r="D381" s="74" t="s">
        <v>1895</v>
      </c>
      <c r="E381" s="75" t="s">
        <v>1896</v>
      </c>
      <c r="F381" s="75" t="s">
        <v>1897</v>
      </c>
      <c r="G381" s="79">
        <v>1</v>
      </c>
      <c r="H381" s="86">
        <f t="shared" si="35"/>
        <v>2</v>
      </c>
      <c r="I381" s="87">
        <v>23.82</v>
      </c>
      <c r="J381" s="13">
        <v>0.21</v>
      </c>
      <c r="K381" s="47">
        <f t="shared" si="36"/>
        <v>28.822200000000002</v>
      </c>
      <c r="L381" s="46">
        <f t="shared" si="37"/>
        <v>47.64</v>
      </c>
      <c r="M381" s="46">
        <f t="shared" si="38"/>
        <v>57.644400000000005</v>
      </c>
      <c r="N381" s="15" t="s">
        <v>23</v>
      </c>
      <c r="O381" s="28">
        <v>1</v>
      </c>
      <c r="P381" s="101"/>
      <c r="Q381" s="48">
        <f t="shared" si="39"/>
        <v>0</v>
      </c>
      <c r="R381" s="48">
        <f t="shared" si="40"/>
        <v>0</v>
      </c>
      <c r="S381" s="48">
        <f t="shared" si="41"/>
        <v>0</v>
      </c>
      <c r="T381" s="102"/>
    </row>
    <row r="382" spans="1:20" ht="47.25" x14ac:dyDescent="0.2">
      <c r="A382" s="9" t="s">
        <v>9</v>
      </c>
      <c r="B382" s="9" t="s">
        <v>20</v>
      </c>
      <c r="C382" s="9" t="s">
        <v>2186</v>
      </c>
      <c r="D382" s="74" t="s">
        <v>1900</v>
      </c>
      <c r="E382" s="90" t="s">
        <v>1901</v>
      </c>
      <c r="F382" s="90" t="s">
        <v>1902</v>
      </c>
      <c r="G382" s="79">
        <v>1</v>
      </c>
      <c r="H382" s="86">
        <f t="shared" si="35"/>
        <v>2</v>
      </c>
      <c r="I382" s="87">
        <v>38.44</v>
      </c>
      <c r="J382" s="13">
        <v>0.21</v>
      </c>
      <c r="K382" s="47">
        <f t="shared" si="36"/>
        <v>46.5124</v>
      </c>
      <c r="L382" s="46">
        <f t="shared" si="37"/>
        <v>76.88</v>
      </c>
      <c r="M382" s="46">
        <f t="shared" si="38"/>
        <v>93.024799999999999</v>
      </c>
      <c r="N382" s="15" t="s">
        <v>23</v>
      </c>
      <c r="O382" s="28">
        <v>1</v>
      </c>
      <c r="P382" s="101"/>
      <c r="Q382" s="48">
        <f t="shared" si="39"/>
        <v>0</v>
      </c>
      <c r="R382" s="48">
        <f t="shared" si="40"/>
        <v>0</v>
      </c>
      <c r="S382" s="48">
        <f t="shared" si="41"/>
        <v>0</v>
      </c>
      <c r="T382" s="102"/>
    </row>
    <row r="383" spans="1:20" ht="47.25" x14ac:dyDescent="0.2">
      <c r="A383" s="9" t="s">
        <v>9</v>
      </c>
      <c r="B383" s="9" t="s">
        <v>20</v>
      </c>
      <c r="C383" s="9" t="s">
        <v>2187</v>
      </c>
      <c r="D383" s="74" t="s">
        <v>1903</v>
      </c>
      <c r="E383" s="90" t="s">
        <v>1904</v>
      </c>
      <c r="F383" s="90" t="s">
        <v>1905</v>
      </c>
      <c r="G383" s="79">
        <v>1</v>
      </c>
      <c r="H383" s="86">
        <f t="shared" si="35"/>
        <v>2</v>
      </c>
      <c r="I383" s="87">
        <v>1.9</v>
      </c>
      <c r="J383" s="13">
        <v>0.21</v>
      </c>
      <c r="K383" s="47">
        <f t="shared" si="36"/>
        <v>2.2989999999999999</v>
      </c>
      <c r="L383" s="46">
        <f t="shared" si="37"/>
        <v>3.8</v>
      </c>
      <c r="M383" s="46">
        <f t="shared" si="38"/>
        <v>4.5979999999999999</v>
      </c>
      <c r="N383" s="15" t="s">
        <v>14</v>
      </c>
      <c r="O383" s="28">
        <v>1</v>
      </c>
      <c r="P383" s="101"/>
      <c r="Q383" s="48">
        <f t="shared" si="39"/>
        <v>0</v>
      </c>
      <c r="R383" s="48">
        <f t="shared" si="40"/>
        <v>0</v>
      </c>
      <c r="S383" s="48">
        <f t="shared" si="41"/>
        <v>0</v>
      </c>
      <c r="T383" s="102"/>
    </row>
    <row r="384" spans="1:20" ht="47.25" x14ac:dyDescent="0.2">
      <c r="A384" s="9" t="s">
        <v>9</v>
      </c>
      <c r="B384" s="9" t="s">
        <v>20</v>
      </c>
      <c r="C384" s="9" t="s">
        <v>2188</v>
      </c>
      <c r="D384" s="74" t="s">
        <v>1906</v>
      </c>
      <c r="E384" s="90" t="s">
        <v>1907</v>
      </c>
      <c r="F384" s="90" t="s">
        <v>1908</v>
      </c>
      <c r="G384" s="79">
        <v>1</v>
      </c>
      <c r="H384" s="86">
        <f t="shared" si="35"/>
        <v>2</v>
      </c>
      <c r="I384" s="87">
        <v>457.59</v>
      </c>
      <c r="J384" s="13">
        <v>0.21</v>
      </c>
      <c r="K384" s="47">
        <f t="shared" si="36"/>
        <v>553.68389999999999</v>
      </c>
      <c r="L384" s="46">
        <f t="shared" si="37"/>
        <v>915.18</v>
      </c>
      <c r="M384" s="46">
        <f t="shared" si="38"/>
        <v>1107.3678</v>
      </c>
      <c r="N384" s="15" t="s">
        <v>14</v>
      </c>
      <c r="O384" s="28">
        <v>1000</v>
      </c>
      <c r="P384" s="101"/>
      <c r="Q384" s="48">
        <f t="shared" si="39"/>
        <v>0</v>
      </c>
      <c r="R384" s="48">
        <f t="shared" si="40"/>
        <v>0</v>
      </c>
      <c r="S384" s="48">
        <f t="shared" si="41"/>
        <v>0</v>
      </c>
      <c r="T384" s="102"/>
    </row>
    <row r="385" spans="1:20" ht="47.25" x14ac:dyDescent="0.2">
      <c r="A385" s="9" t="s">
        <v>9</v>
      </c>
      <c r="B385" s="9" t="s">
        <v>20</v>
      </c>
      <c r="C385" s="9" t="s">
        <v>2189</v>
      </c>
      <c r="D385" s="74" t="s">
        <v>768</v>
      </c>
      <c r="E385" s="78" t="s">
        <v>769</v>
      </c>
      <c r="F385" s="88" t="s">
        <v>770</v>
      </c>
      <c r="G385" s="79">
        <v>1</v>
      </c>
      <c r="H385" s="86">
        <f t="shared" si="35"/>
        <v>2</v>
      </c>
      <c r="I385" s="87">
        <v>18.96</v>
      </c>
      <c r="J385" s="13">
        <v>0.21</v>
      </c>
      <c r="K385" s="47">
        <f t="shared" si="36"/>
        <v>22.941600000000001</v>
      </c>
      <c r="L385" s="46">
        <f t="shared" si="37"/>
        <v>37.92</v>
      </c>
      <c r="M385" s="46">
        <f t="shared" si="38"/>
        <v>45.883200000000002</v>
      </c>
      <c r="N385" s="15" t="s">
        <v>23</v>
      </c>
      <c r="O385" s="11">
        <v>1</v>
      </c>
      <c r="P385" s="101"/>
      <c r="Q385" s="48">
        <f t="shared" si="39"/>
        <v>0</v>
      </c>
      <c r="R385" s="48">
        <f t="shared" si="40"/>
        <v>0</v>
      </c>
      <c r="S385" s="48">
        <f t="shared" si="41"/>
        <v>0</v>
      </c>
      <c r="T385" s="102"/>
    </row>
    <row r="386" spans="1:20" ht="47.25" x14ac:dyDescent="0.2">
      <c r="A386" s="9" t="s">
        <v>9</v>
      </c>
      <c r="B386" s="9" t="s">
        <v>20</v>
      </c>
      <c r="C386" s="9" t="s">
        <v>2190</v>
      </c>
      <c r="D386" s="74" t="s">
        <v>771</v>
      </c>
      <c r="E386" s="78" t="s">
        <v>772</v>
      </c>
      <c r="F386" s="88" t="s">
        <v>773</v>
      </c>
      <c r="G386" s="79">
        <v>1</v>
      </c>
      <c r="H386" s="86">
        <f t="shared" ref="H386:H449" si="42">G386*2</f>
        <v>2</v>
      </c>
      <c r="I386" s="87">
        <v>22.08</v>
      </c>
      <c r="J386" s="13">
        <v>0.21</v>
      </c>
      <c r="K386" s="47">
        <f t="shared" ref="K386:K449" si="43">I386+I386*J386</f>
        <v>26.716799999999999</v>
      </c>
      <c r="L386" s="46">
        <f t="shared" ref="L386:L449" si="44">H386*I386</f>
        <v>44.16</v>
      </c>
      <c r="M386" s="46">
        <f t="shared" ref="M386:M449" si="45">H386*K386</f>
        <v>53.433599999999998</v>
      </c>
      <c r="N386" s="15" t="s">
        <v>23</v>
      </c>
      <c r="O386" s="11">
        <v>1</v>
      </c>
      <c r="P386" s="101"/>
      <c r="Q386" s="48">
        <f t="shared" ref="Q386:Q449" si="46">P386+P386*J386</f>
        <v>0</v>
      </c>
      <c r="R386" s="48">
        <f t="shared" ref="R386:R449" si="47">P386*H386</f>
        <v>0</v>
      </c>
      <c r="S386" s="48">
        <f t="shared" ref="S386:S449" si="48">R386+R386*J386</f>
        <v>0</v>
      </c>
      <c r="T386" s="102"/>
    </row>
    <row r="387" spans="1:20" ht="63" x14ac:dyDescent="0.2">
      <c r="A387" s="9" t="s">
        <v>9</v>
      </c>
      <c r="B387" s="9" t="s">
        <v>20</v>
      </c>
      <c r="C387" s="9" t="s">
        <v>2191</v>
      </c>
      <c r="D387" s="74" t="s">
        <v>774</v>
      </c>
      <c r="E387" s="78" t="s">
        <v>775</v>
      </c>
      <c r="F387" s="88" t="s">
        <v>776</v>
      </c>
      <c r="G387" s="79">
        <v>1</v>
      </c>
      <c r="H387" s="86">
        <f t="shared" si="42"/>
        <v>2</v>
      </c>
      <c r="I387" s="87">
        <v>23.25</v>
      </c>
      <c r="J387" s="13">
        <v>0.21</v>
      </c>
      <c r="K387" s="47">
        <f t="shared" si="43"/>
        <v>28.1325</v>
      </c>
      <c r="L387" s="46">
        <f t="shared" si="44"/>
        <v>46.5</v>
      </c>
      <c r="M387" s="46">
        <f t="shared" si="45"/>
        <v>56.265000000000001</v>
      </c>
      <c r="N387" s="15" t="s">
        <v>23</v>
      </c>
      <c r="O387" s="11">
        <v>1</v>
      </c>
      <c r="P387" s="101"/>
      <c r="Q387" s="48">
        <f t="shared" si="46"/>
        <v>0</v>
      </c>
      <c r="R387" s="48">
        <f t="shared" si="47"/>
        <v>0</v>
      </c>
      <c r="S387" s="48">
        <f t="shared" si="48"/>
        <v>0</v>
      </c>
      <c r="T387" s="102"/>
    </row>
    <row r="388" spans="1:20" ht="78.75" x14ac:dyDescent="0.2">
      <c r="A388" s="9" t="s">
        <v>9</v>
      </c>
      <c r="B388" s="9" t="s">
        <v>20</v>
      </c>
      <c r="C388" s="9" t="s">
        <v>2191</v>
      </c>
      <c r="D388" s="74" t="s">
        <v>777</v>
      </c>
      <c r="E388" s="78" t="s">
        <v>778</v>
      </c>
      <c r="F388" s="88" t="s">
        <v>779</v>
      </c>
      <c r="G388" s="79">
        <v>1</v>
      </c>
      <c r="H388" s="86">
        <f t="shared" si="42"/>
        <v>2</v>
      </c>
      <c r="I388" s="87">
        <v>17.43</v>
      </c>
      <c r="J388" s="13">
        <v>0.21</v>
      </c>
      <c r="K388" s="47">
        <f t="shared" si="43"/>
        <v>21.090299999999999</v>
      </c>
      <c r="L388" s="46">
        <f t="shared" si="44"/>
        <v>34.86</v>
      </c>
      <c r="M388" s="46">
        <f t="shared" si="45"/>
        <v>42.180599999999998</v>
      </c>
      <c r="N388" s="15" t="s">
        <v>23</v>
      </c>
      <c r="O388" s="11">
        <v>1</v>
      </c>
      <c r="P388" s="101"/>
      <c r="Q388" s="48">
        <f t="shared" si="46"/>
        <v>0</v>
      </c>
      <c r="R388" s="48">
        <f t="shared" si="47"/>
        <v>0</v>
      </c>
      <c r="S388" s="48">
        <f t="shared" si="48"/>
        <v>0</v>
      </c>
      <c r="T388" s="102"/>
    </row>
    <row r="389" spans="1:20" ht="94.5" x14ac:dyDescent="0.2">
      <c r="A389" s="9" t="s">
        <v>9</v>
      </c>
      <c r="B389" s="9" t="s">
        <v>20</v>
      </c>
      <c r="C389" s="9" t="s">
        <v>2192</v>
      </c>
      <c r="D389" s="74" t="s">
        <v>864</v>
      </c>
      <c r="E389" s="78" t="s">
        <v>865</v>
      </c>
      <c r="F389" s="88" t="s">
        <v>866</v>
      </c>
      <c r="G389" s="79">
        <v>1</v>
      </c>
      <c r="H389" s="86">
        <f t="shared" si="42"/>
        <v>2</v>
      </c>
      <c r="I389" s="87">
        <v>134.22</v>
      </c>
      <c r="J389" s="13">
        <v>0.21</v>
      </c>
      <c r="K389" s="47">
        <f t="shared" si="43"/>
        <v>162.40620000000001</v>
      </c>
      <c r="L389" s="46">
        <f t="shared" si="44"/>
        <v>268.44</v>
      </c>
      <c r="M389" s="46">
        <f t="shared" si="45"/>
        <v>324.81240000000003</v>
      </c>
      <c r="N389" s="15" t="s">
        <v>23</v>
      </c>
      <c r="O389" s="11">
        <v>1</v>
      </c>
      <c r="P389" s="101"/>
      <c r="Q389" s="48">
        <f t="shared" si="46"/>
        <v>0</v>
      </c>
      <c r="R389" s="48">
        <f t="shared" si="47"/>
        <v>0</v>
      </c>
      <c r="S389" s="48">
        <f t="shared" si="48"/>
        <v>0</v>
      </c>
      <c r="T389" s="102"/>
    </row>
    <row r="390" spans="1:20" ht="94.5" x14ac:dyDescent="0.2">
      <c r="A390" s="9" t="s">
        <v>9</v>
      </c>
      <c r="B390" s="9" t="s">
        <v>20</v>
      </c>
      <c r="C390" s="9" t="s">
        <v>2193</v>
      </c>
      <c r="D390" s="74" t="s">
        <v>867</v>
      </c>
      <c r="E390" s="78" t="s">
        <v>868</v>
      </c>
      <c r="F390" s="88" t="s">
        <v>869</v>
      </c>
      <c r="G390" s="79">
        <v>1</v>
      </c>
      <c r="H390" s="86">
        <f t="shared" si="42"/>
        <v>2</v>
      </c>
      <c r="I390" s="87">
        <v>110.05</v>
      </c>
      <c r="J390" s="13">
        <v>0.21</v>
      </c>
      <c r="K390" s="47">
        <f t="shared" si="43"/>
        <v>133.16049999999998</v>
      </c>
      <c r="L390" s="46">
        <f t="shared" si="44"/>
        <v>220.1</v>
      </c>
      <c r="M390" s="46">
        <f t="shared" si="45"/>
        <v>266.32099999999997</v>
      </c>
      <c r="N390" s="15" t="s">
        <v>23</v>
      </c>
      <c r="O390" s="11">
        <v>1</v>
      </c>
      <c r="P390" s="101"/>
      <c r="Q390" s="48">
        <f t="shared" si="46"/>
        <v>0</v>
      </c>
      <c r="R390" s="48">
        <f t="shared" si="47"/>
        <v>0</v>
      </c>
      <c r="S390" s="48">
        <f t="shared" si="48"/>
        <v>0</v>
      </c>
      <c r="T390" s="102"/>
    </row>
    <row r="391" spans="1:20" ht="126" x14ac:dyDescent="0.2">
      <c r="A391" s="9" t="s">
        <v>9</v>
      </c>
      <c r="B391" s="9" t="s">
        <v>20</v>
      </c>
      <c r="C391" s="9" t="s">
        <v>2194</v>
      </c>
      <c r="D391" s="74" t="s">
        <v>870</v>
      </c>
      <c r="E391" s="78" t="s">
        <v>871</v>
      </c>
      <c r="F391" s="88" t="s">
        <v>872</v>
      </c>
      <c r="G391" s="79">
        <v>1</v>
      </c>
      <c r="H391" s="86">
        <f t="shared" si="42"/>
        <v>2</v>
      </c>
      <c r="I391" s="87">
        <v>110.05</v>
      </c>
      <c r="J391" s="13">
        <v>0.21</v>
      </c>
      <c r="K391" s="47">
        <f t="shared" si="43"/>
        <v>133.16049999999998</v>
      </c>
      <c r="L391" s="46">
        <f t="shared" si="44"/>
        <v>220.1</v>
      </c>
      <c r="M391" s="46">
        <f t="shared" si="45"/>
        <v>266.32099999999997</v>
      </c>
      <c r="N391" s="15" t="s">
        <v>23</v>
      </c>
      <c r="O391" s="11">
        <v>1</v>
      </c>
      <c r="P391" s="101"/>
      <c r="Q391" s="48">
        <f t="shared" si="46"/>
        <v>0</v>
      </c>
      <c r="R391" s="48">
        <f t="shared" si="47"/>
        <v>0</v>
      </c>
      <c r="S391" s="48">
        <f t="shared" si="48"/>
        <v>0</v>
      </c>
      <c r="T391" s="102"/>
    </row>
    <row r="392" spans="1:20" ht="78.75" x14ac:dyDescent="0.2">
      <c r="A392" s="9" t="s">
        <v>9</v>
      </c>
      <c r="B392" s="9" t="s">
        <v>20</v>
      </c>
      <c r="C392" s="9" t="s">
        <v>2195</v>
      </c>
      <c r="D392" s="74" t="s">
        <v>873</v>
      </c>
      <c r="E392" s="78" t="s">
        <v>874</v>
      </c>
      <c r="F392" s="88" t="s">
        <v>875</v>
      </c>
      <c r="G392" s="79">
        <v>1</v>
      </c>
      <c r="H392" s="86">
        <f t="shared" si="42"/>
        <v>2</v>
      </c>
      <c r="I392" s="87">
        <v>121.27</v>
      </c>
      <c r="J392" s="13">
        <v>0.21</v>
      </c>
      <c r="K392" s="47">
        <f t="shared" si="43"/>
        <v>146.73669999999998</v>
      </c>
      <c r="L392" s="46">
        <f t="shared" si="44"/>
        <v>242.54</v>
      </c>
      <c r="M392" s="46">
        <f t="shared" si="45"/>
        <v>293.47339999999997</v>
      </c>
      <c r="N392" s="15" t="s">
        <v>23</v>
      </c>
      <c r="O392" s="11">
        <v>1</v>
      </c>
      <c r="P392" s="101"/>
      <c r="Q392" s="48">
        <f t="shared" si="46"/>
        <v>0</v>
      </c>
      <c r="R392" s="48">
        <f t="shared" si="47"/>
        <v>0</v>
      </c>
      <c r="S392" s="48">
        <f t="shared" si="48"/>
        <v>0</v>
      </c>
      <c r="T392" s="102"/>
    </row>
    <row r="393" spans="1:20" ht="78.75" x14ac:dyDescent="0.2">
      <c r="A393" s="9" t="s">
        <v>9</v>
      </c>
      <c r="B393" s="9" t="s">
        <v>20</v>
      </c>
      <c r="C393" s="9" t="s">
        <v>2196</v>
      </c>
      <c r="D393" s="74" t="s">
        <v>876</v>
      </c>
      <c r="E393" s="78" t="s">
        <v>877</v>
      </c>
      <c r="F393" s="88" t="s">
        <v>878</v>
      </c>
      <c r="G393" s="79">
        <v>1</v>
      </c>
      <c r="H393" s="86">
        <f t="shared" si="42"/>
        <v>2</v>
      </c>
      <c r="I393" s="87">
        <v>115.49</v>
      </c>
      <c r="J393" s="13">
        <v>0.21</v>
      </c>
      <c r="K393" s="47">
        <f t="shared" si="43"/>
        <v>139.74289999999999</v>
      </c>
      <c r="L393" s="46">
        <f t="shared" si="44"/>
        <v>230.98</v>
      </c>
      <c r="M393" s="46">
        <f t="shared" si="45"/>
        <v>279.48579999999998</v>
      </c>
      <c r="N393" s="15" t="s">
        <v>23</v>
      </c>
      <c r="O393" s="11">
        <v>1</v>
      </c>
      <c r="P393" s="101"/>
      <c r="Q393" s="48">
        <f t="shared" si="46"/>
        <v>0</v>
      </c>
      <c r="R393" s="48">
        <f t="shared" si="47"/>
        <v>0</v>
      </c>
      <c r="S393" s="48">
        <f t="shared" si="48"/>
        <v>0</v>
      </c>
      <c r="T393" s="102"/>
    </row>
    <row r="394" spans="1:20" ht="78.75" x14ac:dyDescent="0.2">
      <c r="A394" s="9" t="s">
        <v>9</v>
      </c>
      <c r="B394" s="9" t="s">
        <v>20</v>
      </c>
      <c r="C394" s="9" t="s">
        <v>2197</v>
      </c>
      <c r="D394" s="74" t="s">
        <v>879</v>
      </c>
      <c r="E394" s="78" t="s">
        <v>880</v>
      </c>
      <c r="F394" s="88" t="s">
        <v>881</v>
      </c>
      <c r="G394" s="79">
        <v>1</v>
      </c>
      <c r="H394" s="86">
        <f t="shared" si="42"/>
        <v>2</v>
      </c>
      <c r="I394" s="87">
        <v>115.49</v>
      </c>
      <c r="J394" s="13">
        <v>0.21</v>
      </c>
      <c r="K394" s="47">
        <f t="shared" si="43"/>
        <v>139.74289999999999</v>
      </c>
      <c r="L394" s="46">
        <f t="shared" si="44"/>
        <v>230.98</v>
      </c>
      <c r="M394" s="46">
        <f t="shared" si="45"/>
        <v>279.48579999999998</v>
      </c>
      <c r="N394" s="15" t="s">
        <v>23</v>
      </c>
      <c r="O394" s="11">
        <v>1</v>
      </c>
      <c r="P394" s="101"/>
      <c r="Q394" s="48">
        <f t="shared" si="46"/>
        <v>0</v>
      </c>
      <c r="R394" s="48">
        <f t="shared" si="47"/>
        <v>0</v>
      </c>
      <c r="S394" s="48">
        <f t="shared" si="48"/>
        <v>0</v>
      </c>
      <c r="T394" s="102"/>
    </row>
    <row r="395" spans="1:20" ht="78.75" x14ac:dyDescent="0.2">
      <c r="A395" s="9" t="s">
        <v>9</v>
      </c>
      <c r="B395" s="9" t="s">
        <v>20</v>
      </c>
      <c r="C395" s="9" t="s">
        <v>2198</v>
      </c>
      <c r="D395" s="74" t="s">
        <v>882</v>
      </c>
      <c r="E395" s="78" t="s">
        <v>883</v>
      </c>
      <c r="F395" s="88" t="s">
        <v>884</v>
      </c>
      <c r="G395" s="79">
        <v>1</v>
      </c>
      <c r="H395" s="86">
        <f t="shared" si="42"/>
        <v>2</v>
      </c>
      <c r="I395" s="87">
        <v>115.49</v>
      </c>
      <c r="J395" s="13">
        <v>0.21</v>
      </c>
      <c r="K395" s="47">
        <f t="shared" si="43"/>
        <v>139.74289999999999</v>
      </c>
      <c r="L395" s="46">
        <f t="shared" si="44"/>
        <v>230.98</v>
      </c>
      <c r="M395" s="46">
        <f t="shared" si="45"/>
        <v>279.48579999999998</v>
      </c>
      <c r="N395" s="15" t="s">
        <v>23</v>
      </c>
      <c r="O395" s="11">
        <v>1</v>
      </c>
      <c r="P395" s="101"/>
      <c r="Q395" s="48">
        <f t="shared" si="46"/>
        <v>0</v>
      </c>
      <c r="R395" s="48">
        <f t="shared" si="47"/>
        <v>0</v>
      </c>
      <c r="S395" s="48">
        <f t="shared" si="48"/>
        <v>0</v>
      </c>
      <c r="T395" s="102"/>
    </row>
    <row r="396" spans="1:20" ht="110.25" x14ac:dyDescent="0.2">
      <c r="A396" s="9" t="s">
        <v>9</v>
      </c>
      <c r="B396" s="9" t="s">
        <v>20</v>
      </c>
      <c r="C396" s="9" t="s">
        <v>2199</v>
      </c>
      <c r="D396" s="74" t="s">
        <v>885</v>
      </c>
      <c r="E396" s="78" t="s">
        <v>886</v>
      </c>
      <c r="F396" s="88" t="s">
        <v>887</v>
      </c>
      <c r="G396" s="79">
        <v>1</v>
      </c>
      <c r="H396" s="86">
        <f t="shared" si="42"/>
        <v>2</v>
      </c>
      <c r="I396" s="87">
        <v>230.16</v>
      </c>
      <c r="J396" s="18">
        <v>0.21</v>
      </c>
      <c r="K396" s="47">
        <f t="shared" si="43"/>
        <v>278.49360000000001</v>
      </c>
      <c r="L396" s="46">
        <f t="shared" si="44"/>
        <v>460.32</v>
      </c>
      <c r="M396" s="46">
        <f t="shared" si="45"/>
        <v>556.98720000000003</v>
      </c>
      <c r="N396" s="15" t="s">
        <v>23</v>
      </c>
      <c r="O396" s="11">
        <v>1</v>
      </c>
      <c r="P396" s="101"/>
      <c r="Q396" s="48">
        <f t="shared" si="46"/>
        <v>0</v>
      </c>
      <c r="R396" s="48">
        <f t="shared" si="47"/>
        <v>0</v>
      </c>
      <c r="S396" s="48">
        <f t="shared" si="48"/>
        <v>0</v>
      </c>
      <c r="T396" s="102"/>
    </row>
    <row r="397" spans="1:20" ht="63" x14ac:dyDescent="0.2">
      <c r="A397" s="9" t="s">
        <v>9</v>
      </c>
      <c r="B397" s="9" t="s">
        <v>20</v>
      </c>
      <c r="C397" s="9" t="s">
        <v>2200</v>
      </c>
      <c r="D397" s="74" t="s">
        <v>976</v>
      </c>
      <c r="E397" s="78" t="s">
        <v>977</v>
      </c>
      <c r="F397" s="88"/>
      <c r="G397" s="79">
        <v>1</v>
      </c>
      <c r="H397" s="86">
        <f t="shared" si="42"/>
        <v>2</v>
      </c>
      <c r="I397" s="87">
        <v>44.2</v>
      </c>
      <c r="J397" s="13">
        <v>0.21</v>
      </c>
      <c r="K397" s="47">
        <f t="shared" si="43"/>
        <v>53.481999999999999</v>
      </c>
      <c r="L397" s="46">
        <f t="shared" si="44"/>
        <v>88.4</v>
      </c>
      <c r="M397" s="46">
        <f t="shared" si="45"/>
        <v>106.964</v>
      </c>
      <c r="N397" s="15" t="s">
        <v>23</v>
      </c>
      <c r="O397" s="11">
        <v>1</v>
      </c>
      <c r="P397" s="101"/>
      <c r="Q397" s="48">
        <f t="shared" si="46"/>
        <v>0</v>
      </c>
      <c r="R397" s="48">
        <f t="shared" si="47"/>
        <v>0</v>
      </c>
      <c r="S397" s="48">
        <f t="shared" si="48"/>
        <v>0</v>
      </c>
      <c r="T397" s="102"/>
    </row>
    <row r="398" spans="1:20" ht="47.25" x14ac:dyDescent="0.2">
      <c r="A398" s="9" t="s">
        <v>9</v>
      </c>
      <c r="B398" s="9" t="s">
        <v>20</v>
      </c>
      <c r="C398" s="9" t="s">
        <v>2201</v>
      </c>
      <c r="D398" s="74" t="s">
        <v>978</v>
      </c>
      <c r="E398" s="78" t="s">
        <v>979</v>
      </c>
      <c r="F398" s="88"/>
      <c r="G398" s="79">
        <v>1</v>
      </c>
      <c r="H398" s="86">
        <f t="shared" si="42"/>
        <v>2</v>
      </c>
      <c r="I398" s="87">
        <v>44.2</v>
      </c>
      <c r="J398" s="13">
        <v>0.21</v>
      </c>
      <c r="K398" s="47">
        <f t="shared" si="43"/>
        <v>53.481999999999999</v>
      </c>
      <c r="L398" s="46">
        <f t="shared" si="44"/>
        <v>88.4</v>
      </c>
      <c r="M398" s="46">
        <f t="shared" si="45"/>
        <v>106.964</v>
      </c>
      <c r="N398" s="15" t="s">
        <v>23</v>
      </c>
      <c r="O398" s="19">
        <v>1</v>
      </c>
      <c r="P398" s="101"/>
      <c r="Q398" s="48">
        <f t="shared" si="46"/>
        <v>0</v>
      </c>
      <c r="R398" s="48">
        <f t="shared" si="47"/>
        <v>0</v>
      </c>
      <c r="S398" s="48">
        <f t="shared" si="48"/>
        <v>0</v>
      </c>
      <c r="T398" s="102"/>
    </row>
    <row r="399" spans="1:20" ht="63" x14ac:dyDescent="0.2">
      <c r="A399" s="9" t="s">
        <v>9</v>
      </c>
      <c r="B399" s="9" t="s">
        <v>20</v>
      </c>
      <c r="C399" s="9" t="s">
        <v>2202</v>
      </c>
      <c r="D399" s="74" t="s">
        <v>980</v>
      </c>
      <c r="E399" s="78" t="s">
        <v>981</v>
      </c>
      <c r="F399" s="88"/>
      <c r="G399" s="79">
        <v>1</v>
      </c>
      <c r="H399" s="86">
        <f t="shared" si="42"/>
        <v>2</v>
      </c>
      <c r="I399" s="87">
        <v>68</v>
      </c>
      <c r="J399" s="13">
        <v>0.21</v>
      </c>
      <c r="K399" s="47">
        <f t="shared" si="43"/>
        <v>82.28</v>
      </c>
      <c r="L399" s="46">
        <f t="shared" si="44"/>
        <v>136</v>
      </c>
      <c r="M399" s="46">
        <f t="shared" si="45"/>
        <v>164.56</v>
      </c>
      <c r="N399" s="15" t="s">
        <v>23</v>
      </c>
      <c r="O399" s="11">
        <v>1</v>
      </c>
      <c r="P399" s="101"/>
      <c r="Q399" s="48">
        <f t="shared" si="46"/>
        <v>0</v>
      </c>
      <c r="R399" s="48">
        <f t="shared" si="47"/>
        <v>0</v>
      </c>
      <c r="S399" s="48">
        <f t="shared" si="48"/>
        <v>0</v>
      </c>
      <c r="T399" s="102"/>
    </row>
    <row r="400" spans="1:20" ht="78.75" x14ac:dyDescent="0.2">
      <c r="A400" s="9" t="s">
        <v>9</v>
      </c>
      <c r="B400" s="9" t="s">
        <v>20</v>
      </c>
      <c r="C400" s="9" t="s">
        <v>2203</v>
      </c>
      <c r="D400" s="74" t="s">
        <v>982</v>
      </c>
      <c r="E400" s="78" t="s">
        <v>983</v>
      </c>
      <c r="F400" s="88" t="s">
        <v>984</v>
      </c>
      <c r="G400" s="79">
        <v>1</v>
      </c>
      <c r="H400" s="86">
        <f t="shared" si="42"/>
        <v>2</v>
      </c>
      <c r="I400" s="87">
        <v>61.39</v>
      </c>
      <c r="J400" s="13">
        <v>0.21</v>
      </c>
      <c r="K400" s="47">
        <f t="shared" si="43"/>
        <v>74.281900000000007</v>
      </c>
      <c r="L400" s="46">
        <f t="shared" si="44"/>
        <v>122.78</v>
      </c>
      <c r="M400" s="46">
        <f t="shared" si="45"/>
        <v>148.56380000000001</v>
      </c>
      <c r="N400" s="15" t="s">
        <v>23</v>
      </c>
      <c r="O400" s="11">
        <v>1</v>
      </c>
      <c r="P400" s="101"/>
      <c r="Q400" s="48">
        <f t="shared" si="46"/>
        <v>0</v>
      </c>
      <c r="R400" s="48">
        <f t="shared" si="47"/>
        <v>0</v>
      </c>
      <c r="S400" s="48">
        <f t="shared" si="48"/>
        <v>0</v>
      </c>
      <c r="T400" s="102"/>
    </row>
    <row r="401" spans="1:20" ht="78.75" x14ac:dyDescent="0.2">
      <c r="A401" s="9" t="s">
        <v>9</v>
      </c>
      <c r="B401" s="9" t="s">
        <v>20</v>
      </c>
      <c r="C401" s="9" t="s">
        <v>2204</v>
      </c>
      <c r="D401" s="74" t="s">
        <v>985</v>
      </c>
      <c r="E401" s="78" t="s">
        <v>986</v>
      </c>
      <c r="F401" s="88" t="s">
        <v>987</v>
      </c>
      <c r="G401" s="79">
        <v>1</v>
      </c>
      <c r="H401" s="86">
        <f t="shared" si="42"/>
        <v>2</v>
      </c>
      <c r="I401" s="87">
        <v>65.09</v>
      </c>
      <c r="J401" s="13">
        <v>0.21</v>
      </c>
      <c r="K401" s="47">
        <f t="shared" si="43"/>
        <v>78.758900000000011</v>
      </c>
      <c r="L401" s="46">
        <f t="shared" si="44"/>
        <v>130.18</v>
      </c>
      <c r="M401" s="46">
        <f t="shared" si="45"/>
        <v>157.51780000000002</v>
      </c>
      <c r="N401" s="15" t="s">
        <v>23</v>
      </c>
      <c r="O401" s="11">
        <v>1</v>
      </c>
      <c r="P401" s="101"/>
      <c r="Q401" s="48">
        <f t="shared" si="46"/>
        <v>0</v>
      </c>
      <c r="R401" s="48">
        <f t="shared" si="47"/>
        <v>0</v>
      </c>
      <c r="S401" s="48">
        <f t="shared" si="48"/>
        <v>0</v>
      </c>
      <c r="T401" s="102"/>
    </row>
    <row r="402" spans="1:20" ht="126" x14ac:dyDescent="0.2">
      <c r="A402" s="9" t="s">
        <v>9</v>
      </c>
      <c r="B402" s="9" t="s">
        <v>20</v>
      </c>
      <c r="C402" s="9" t="s">
        <v>2205</v>
      </c>
      <c r="D402" s="74" t="s">
        <v>988</v>
      </c>
      <c r="E402" s="78" t="s">
        <v>989</v>
      </c>
      <c r="F402" s="88" t="s">
        <v>990</v>
      </c>
      <c r="G402" s="79">
        <v>7</v>
      </c>
      <c r="H402" s="86">
        <f t="shared" si="42"/>
        <v>14</v>
      </c>
      <c r="I402" s="87">
        <v>31.79</v>
      </c>
      <c r="J402" s="13">
        <v>0.21</v>
      </c>
      <c r="K402" s="47">
        <f t="shared" si="43"/>
        <v>38.465899999999998</v>
      </c>
      <c r="L402" s="46">
        <f t="shared" si="44"/>
        <v>445.06</v>
      </c>
      <c r="M402" s="46">
        <f t="shared" si="45"/>
        <v>538.52260000000001</v>
      </c>
      <c r="N402" s="15" t="s">
        <v>23</v>
      </c>
      <c r="O402" s="11">
        <v>1</v>
      </c>
      <c r="P402" s="101"/>
      <c r="Q402" s="48">
        <f t="shared" si="46"/>
        <v>0</v>
      </c>
      <c r="R402" s="48">
        <f t="shared" si="47"/>
        <v>0</v>
      </c>
      <c r="S402" s="48">
        <f t="shared" si="48"/>
        <v>0</v>
      </c>
      <c r="T402" s="102"/>
    </row>
    <row r="403" spans="1:20" ht="126" x14ac:dyDescent="0.2">
      <c r="A403" s="9" t="s">
        <v>9</v>
      </c>
      <c r="B403" s="9" t="s">
        <v>20</v>
      </c>
      <c r="C403" s="9" t="s">
        <v>2205</v>
      </c>
      <c r="D403" s="74" t="s">
        <v>991</v>
      </c>
      <c r="E403" s="78" t="s">
        <v>992</v>
      </c>
      <c r="F403" s="88" t="s">
        <v>993</v>
      </c>
      <c r="G403" s="79">
        <v>1</v>
      </c>
      <c r="H403" s="86">
        <f t="shared" si="42"/>
        <v>2</v>
      </c>
      <c r="I403" s="87">
        <v>51.56</v>
      </c>
      <c r="J403" s="13">
        <v>0.21</v>
      </c>
      <c r="K403" s="47">
        <f t="shared" si="43"/>
        <v>62.387600000000006</v>
      </c>
      <c r="L403" s="46">
        <f t="shared" si="44"/>
        <v>103.12</v>
      </c>
      <c r="M403" s="46">
        <f t="shared" si="45"/>
        <v>124.77520000000001</v>
      </c>
      <c r="N403" s="15" t="s">
        <v>23</v>
      </c>
      <c r="O403" s="11">
        <v>1</v>
      </c>
      <c r="P403" s="101"/>
      <c r="Q403" s="48">
        <f t="shared" si="46"/>
        <v>0</v>
      </c>
      <c r="R403" s="48">
        <f t="shared" si="47"/>
        <v>0</v>
      </c>
      <c r="S403" s="48">
        <f t="shared" si="48"/>
        <v>0</v>
      </c>
      <c r="T403" s="102"/>
    </row>
    <row r="404" spans="1:20" ht="157.5" x14ac:dyDescent="0.2">
      <c r="A404" s="9" t="s">
        <v>9</v>
      </c>
      <c r="B404" s="9" t="s">
        <v>20</v>
      </c>
      <c r="C404" s="9" t="s">
        <v>2205</v>
      </c>
      <c r="D404" s="74" t="s">
        <v>994</v>
      </c>
      <c r="E404" s="78" t="s">
        <v>995</v>
      </c>
      <c r="F404" s="88" t="s">
        <v>996</v>
      </c>
      <c r="G404" s="79">
        <v>1</v>
      </c>
      <c r="H404" s="86">
        <f t="shared" si="42"/>
        <v>2</v>
      </c>
      <c r="I404" s="87">
        <v>182.65</v>
      </c>
      <c r="J404" s="13">
        <v>0.21</v>
      </c>
      <c r="K404" s="47">
        <f t="shared" si="43"/>
        <v>221.00650000000002</v>
      </c>
      <c r="L404" s="46">
        <f t="shared" si="44"/>
        <v>365.3</v>
      </c>
      <c r="M404" s="46">
        <f t="shared" si="45"/>
        <v>442.01300000000003</v>
      </c>
      <c r="N404" s="15" t="s">
        <v>23</v>
      </c>
      <c r="O404" s="11">
        <v>1</v>
      </c>
      <c r="P404" s="101"/>
      <c r="Q404" s="48">
        <f t="shared" si="46"/>
        <v>0</v>
      </c>
      <c r="R404" s="48">
        <f t="shared" si="47"/>
        <v>0</v>
      </c>
      <c r="S404" s="48">
        <f t="shared" si="48"/>
        <v>0</v>
      </c>
      <c r="T404" s="102"/>
    </row>
    <row r="405" spans="1:20" ht="47.25" x14ac:dyDescent="0.2">
      <c r="A405" s="9" t="s">
        <v>9</v>
      </c>
      <c r="B405" s="9" t="s">
        <v>20</v>
      </c>
      <c r="C405" s="9" t="s">
        <v>2206</v>
      </c>
      <c r="D405" s="74" t="s">
        <v>1003</v>
      </c>
      <c r="E405" s="78" t="s">
        <v>1004</v>
      </c>
      <c r="F405" s="74" t="s">
        <v>1005</v>
      </c>
      <c r="G405" s="79">
        <v>2</v>
      </c>
      <c r="H405" s="86">
        <f t="shared" si="42"/>
        <v>4</v>
      </c>
      <c r="I405" s="87">
        <v>134.22</v>
      </c>
      <c r="J405" s="13">
        <v>0.21</v>
      </c>
      <c r="K405" s="47">
        <f t="shared" si="43"/>
        <v>162.40620000000001</v>
      </c>
      <c r="L405" s="46">
        <f t="shared" si="44"/>
        <v>536.88</v>
      </c>
      <c r="M405" s="46">
        <f t="shared" si="45"/>
        <v>649.62480000000005</v>
      </c>
      <c r="N405" s="15" t="s">
        <v>23</v>
      </c>
      <c r="O405" s="11">
        <v>1</v>
      </c>
      <c r="P405" s="101"/>
      <c r="Q405" s="48">
        <f t="shared" si="46"/>
        <v>0</v>
      </c>
      <c r="R405" s="48">
        <f t="shared" si="47"/>
        <v>0</v>
      </c>
      <c r="S405" s="48">
        <f t="shared" si="48"/>
        <v>0</v>
      </c>
      <c r="T405" s="102"/>
    </row>
    <row r="406" spans="1:20" ht="47.25" x14ac:dyDescent="0.2">
      <c r="A406" s="9" t="s">
        <v>9</v>
      </c>
      <c r="B406" s="9" t="s">
        <v>20</v>
      </c>
      <c r="C406" s="9" t="s">
        <v>2207</v>
      </c>
      <c r="D406" s="74" t="s">
        <v>714</v>
      </c>
      <c r="E406" s="78" t="s">
        <v>715</v>
      </c>
      <c r="F406" s="74" t="s">
        <v>716</v>
      </c>
      <c r="G406" s="79">
        <v>3</v>
      </c>
      <c r="H406" s="86">
        <f t="shared" si="42"/>
        <v>6</v>
      </c>
      <c r="I406" s="87">
        <v>102</v>
      </c>
      <c r="J406" s="13">
        <v>0.21</v>
      </c>
      <c r="K406" s="47">
        <f t="shared" si="43"/>
        <v>123.42</v>
      </c>
      <c r="L406" s="46">
        <f t="shared" si="44"/>
        <v>612</v>
      </c>
      <c r="M406" s="46">
        <f t="shared" si="45"/>
        <v>740.52</v>
      </c>
      <c r="N406" s="15" t="s">
        <v>14</v>
      </c>
      <c r="O406" s="17">
        <v>75</v>
      </c>
      <c r="P406" s="101"/>
      <c r="Q406" s="48">
        <f t="shared" si="46"/>
        <v>0</v>
      </c>
      <c r="R406" s="48">
        <f t="shared" si="47"/>
        <v>0</v>
      </c>
      <c r="S406" s="48">
        <f t="shared" si="48"/>
        <v>0</v>
      </c>
      <c r="T406" s="102"/>
    </row>
    <row r="407" spans="1:20" ht="47.25" x14ac:dyDescent="0.2">
      <c r="A407" s="9" t="s">
        <v>9</v>
      </c>
      <c r="B407" s="9" t="s">
        <v>20</v>
      </c>
      <c r="C407" s="9" t="s">
        <v>2208</v>
      </c>
      <c r="D407" s="74" t="s">
        <v>907</v>
      </c>
      <c r="E407" s="78" t="s">
        <v>908</v>
      </c>
      <c r="F407" s="74" t="s">
        <v>909</v>
      </c>
      <c r="G407" s="79">
        <v>2</v>
      </c>
      <c r="H407" s="86">
        <f t="shared" si="42"/>
        <v>4</v>
      </c>
      <c r="I407" s="87">
        <v>149.6</v>
      </c>
      <c r="J407" s="13">
        <v>0.21</v>
      </c>
      <c r="K407" s="47">
        <f t="shared" si="43"/>
        <v>181.01599999999999</v>
      </c>
      <c r="L407" s="46">
        <f t="shared" si="44"/>
        <v>598.4</v>
      </c>
      <c r="M407" s="46">
        <f t="shared" si="45"/>
        <v>724.06399999999996</v>
      </c>
      <c r="N407" s="15" t="s">
        <v>14</v>
      </c>
      <c r="O407" s="11">
        <v>250</v>
      </c>
      <c r="P407" s="101"/>
      <c r="Q407" s="48">
        <f t="shared" si="46"/>
        <v>0</v>
      </c>
      <c r="R407" s="48">
        <f t="shared" si="47"/>
        <v>0</v>
      </c>
      <c r="S407" s="48">
        <f t="shared" si="48"/>
        <v>0</v>
      </c>
      <c r="T407" s="102"/>
    </row>
    <row r="408" spans="1:20" ht="63" x14ac:dyDescent="0.2">
      <c r="A408" s="9" t="s">
        <v>9</v>
      </c>
      <c r="B408" s="9" t="s">
        <v>20</v>
      </c>
      <c r="C408" s="9" t="s">
        <v>2209</v>
      </c>
      <c r="D408" s="74" t="s">
        <v>211</v>
      </c>
      <c r="E408" s="78" t="s">
        <v>212</v>
      </c>
      <c r="F408" s="88" t="s">
        <v>213</v>
      </c>
      <c r="G408" s="79">
        <v>1</v>
      </c>
      <c r="H408" s="86">
        <f t="shared" si="42"/>
        <v>2</v>
      </c>
      <c r="I408" s="87">
        <v>9.6999999999999993</v>
      </c>
      <c r="J408" s="13">
        <v>0.21</v>
      </c>
      <c r="K408" s="47">
        <f t="shared" si="43"/>
        <v>11.736999999999998</v>
      </c>
      <c r="L408" s="46">
        <f t="shared" si="44"/>
        <v>19.399999999999999</v>
      </c>
      <c r="M408" s="46">
        <f t="shared" si="45"/>
        <v>23.473999999999997</v>
      </c>
      <c r="N408" s="15" t="s">
        <v>23</v>
      </c>
      <c r="O408" s="19">
        <v>1</v>
      </c>
      <c r="P408" s="101"/>
      <c r="Q408" s="48">
        <f t="shared" si="46"/>
        <v>0</v>
      </c>
      <c r="R408" s="48">
        <f t="shared" si="47"/>
        <v>0</v>
      </c>
      <c r="S408" s="48">
        <f t="shared" si="48"/>
        <v>0</v>
      </c>
      <c r="T408" s="102"/>
    </row>
    <row r="409" spans="1:20" ht="47.25" x14ac:dyDescent="0.2">
      <c r="A409" s="9" t="s">
        <v>9</v>
      </c>
      <c r="B409" s="9" t="s">
        <v>20</v>
      </c>
      <c r="C409" s="9" t="s">
        <v>2210</v>
      </c>
      <c r="D409" s="74" t="s">
        <v>219</v>
      </c>
      <c r="E409" s="78" t="s">
        <v>220</v>
      </c>
      <c r="F409" s="88" t="s">
        <v>221</v>
      </c>
      <c r="G409" s="79">
        <v>3</v>
      </c>
      <c r="H409" s="86">
        <f t="shared" si="42"/>
        <v>6</v>
      </c>
      <c r="I409" s="87">
        <v>27.45</v>
      </c>
      <c r="J409" s="13">
        <v>0.21</v>
      </c>
      <c r="K409" s="47">
        <f t="shared" si="43"/>
        <v>33.214500000000001</v>
      </c>
      <c r="L409" s="46">
        <f t="shared" si="44"/>
        <v>164.7</v>
      </c>
      <c r="M409" s="46">
        <f t="shared" si="45"/>
        <v>199.28700000000001</v>
      </c>
      <c r="N409" s="15" t="s">
        <v>23</v>
      </c>
      <c r="O409" s="19">
        <v>1</v>
      </c>
      <c r="P409" s="101"/>
      <c r="Q409" s="48">
        <f t="shared" si="46"/>
        <v>0</v>
      </c>
      <c r="R409" s="48">
        <f t="shared" si="47"/>
        <v>0</v>
      </c>
      <c r="S409" s="48">
        <f t="shared" si="48"/>
        <v>0</v>
      </c>
      <c r="T409" s="102"/>
    </row>
    <row r="410" spans="1:20" ht="47.25" x14ac:dyDescent="0.2">
      <c r="A410" s="9" t="s">
        <v>9</v>
      </c>
      <c r="B410" s="9" t="s">
        <v>20</v>
      </c>
      <c r="C410" s="9" t="s">
        <v>2210</v>
      </c>
      <c r="D410" s="74" t="s">
        <v>222</v>
      </c>
      <c r="E410" s="78" t="s">
        <v>223</v>
      </c>
      <c r="F410" s="88" t="s">
        <v>224</v>
      </c>
      <c r="G410" s="79">
        <v>2</v>
      </c>
      <c r="H410" s="86">
        <f t="shared" si="42"/>
        <v>4</v>
      </c>
      <c r="I410" s="87">
        <v>128.76</v>
      </c>
      <c r="J410" s="13">
        <v>0.21</v>
      </c>
      <c r="K410" s="47">
        <f t="shared" si="43"/>
        <v>155.7996</v>
      </c>
      <c r="L410" s="46">
        <f t="shared" si="44"/>
        <v>515.04</v>
      </c>
      <c r="M410" s="46">
        <f t="shared" si="45"/>
        <v>623.19839999999999</v>
      </c>
      <c r="N410" s="15" t="s">
        <v>23</v>
      </c>
      <c r="O410" s="19">
        <v>1</v>
      </c>
      <c r="P410" s="101"/>
      <c r="Q410" s="48">
        <f t="shared" si="46"/>
        <v>0</v>
      </c>
      <c r="R410" s="48">
        <f t="shared" si="47"/>
        <v>0</v>
      </c>
      <c r="S410" s="48">
        <f t="shared" si="48"/>
        <v>0</v>
      </c>
      <c r="T410" s="102"/>
    </row>
    <row r="411" spans="1:20" ht="47.25" x14ac:dyDescent="0.2">
      <c r="A411" s="9" t="s">
        <v>9</v>
      </c>
      <c r="B411" s="9" t="s">
        <v>20</v>
      </c>
      <c r="C411" s="9" t="s">
        <v>2210</v>
      </c>
      <c r="D411" s="74" t="s">
        <v>225</v>
      </c>
      <c r="E411" s="78" t="s">
        <v>226</v>
      </c>
      <c r="F411" s="88" t="s">
        <v>227</v>
      </c>
      <c r="G411" s="79">
        <v>17</v>
      </c>
      <c r="H411" s="86">
        <f t="shared" si="42"/>
        <v>34</v>
      </c>
      <c r="I411" s="87">
        <v>94.44</v>
      </c>
      <c r="J411" s="13">
        <v>0.21</v>
      </c>
      <c r="K411" s="47">
        <f t="shared" si="43"/>
        <v>114.2724</v>
      </c>
      <c r="L411" s="46">
        <f t="shared" si="44"/>
        <v>3210.96</v>
      </c>
      <c r="M411" s="46">
        <f t="shared" si="45"/>
        <v>3885.2616000000003</v>
      </c>
      <c r="N411" s="15" t="s">
        <v>23</v>
      </c>
      <c r="O411" s="19">
        <v>1</v>
      </c>
      <c r="P411" s="101"/>
      <c r="Q411" s="48">
        <f t="shared" si="46"/>
        <v>0</v>
      </c>
      <c r="R411" s="48">
        <f t="shared" si="47"/>
        <v>0</v>
      </c>
      <c r="S411" s="48">
        <f t="shared" si="48"/>
        <v>0</v>
      </c>
      <c r="T411" s="102"/>
    </row>
    <row r="412" spans="1:20" ht="47.25" x14ac:dyDescent="0.2">
      <c r="A412" s="9" t="s">
        <v>9</v>
      </c>
      <c r="B412" s="9" t="s">
        <v>20</v>
      </c>
      <c r="C412" s="9" t="s">
        <v>2210</v>
      </c>
      <c r="D412" s="74" t="s">
        <v>228</v>
      </c>
      <c r="E412" s="78" t="s">
        <v>229</v>
      </c>
      <c r="F412" s="88" t="s">
        <v>230</v>
      </c>
      <c r="G412" s="79">
        <v>1</v>
      </c>
      <c r="H412" s="86">
        <f t="shared" si="42"/>
        <v>2</v>
      </c>
      <c r="I412" s="87">
        <v>80.08</v>
      </c>
      <c r="J412" s="13">
        <v>0.21</v>
      </c>
      <c r="K412" s="47">
        <f t="shared" si="43"/>
        <v>96.896799999999999</v>
      </c>
      <c r="L412" s="46">
        <f t="shared" si="44"/>
        <v>160.16</v>
      </c>
      <c r="M412" s="46">
        <f t="shared" si="45"/>
        <v>193.7936</v>
      </c>
      <c r="N412" s="15" t="s">
        <v>23</v>
      </c>
      <c r="O412" s="19">
        <v>1</v>
      </c>
      <c r="P412" s="101"/>
      <c r="Q412" s="48">
        <f t="shared" si="46"/>
        <v>0</v>
      </c>
      <c r="R412" s="48">
        <f t="shared" si="47"/>
        <v>0</v>
      </c>
      <c r="S412" s="48">
        <f t="shared" si="48"/>
        <v>0</v>
      </c>
      <c r="T412" s="102"/>
    </row>
    <row r="413" spans="1:20" ht="47.25" x14ac:dyDescent="0.2">
      <c r="A413" s="9" t="s">
        <v>9</v>
      </c>
      <c r="B413" s="9" t="s">
        <v>20</v>
      </c>
      <c r="C413" s="9" t="s">
        <v>2210</v>
      </c>
      <c r="D413" s="74" t="s">
        <v>231</v>
      </c>
      <c r="E413" s="78" t="s">
        <v>232</v>
      </c>
      <c r="F413" s="88" t="s">
        <v>233</v>
      </c>
      <c r="G413" s="79">
        <v>1</v>
      </c>
      <c r="H413" s="86">
        <f t="shared" si="42"/>
        <v>2</v>
      </c>
      <c r="I413" s="87">
        <v>72.42</v>
      </c>
      <c r="J413" s="18">
        <v>0.21</v>
      </c>
      <c r="K413" s="47">
        <f t="shared" si="43"/>
        <v>87.628200000000007</v>
      </c>
      <c r="L413" s="46">
        <f t="shared" si="44"/>
        <v>144.84</v>
      </c>
      <c r="M413" s="46">
        <f t="shared" si="45"/>
        <v>175.25640000000001</v>
      </c>
      <c r="N413" s="15" t="s">
        <v>23</v>
      </c>
      <c r="O413" s="19">
        <v>1</v>
      </c>
      <c r="P413" s="101"/>
      <c r="Q413" s="48">
        <f t="shared" si="46"/>
        <v>0</v>
      </c>
      <c r="R413" s="48">
        <f t="shared" si="47"/>
        <v>0</v>
      </c>
      <c r="S413" s="48">
        <f t="shared" si="48"/>
        <v>0</v>
      </c>
      <c r="T413" s="102"/>
    </row>
    <row r="414" spans="1:20" ht="47.25" x14ac:dyDescent="0.2">
      <c r="A414" s="9" t="s">
        <v>9</v>
      </c>
      <c r="B414" s="9" t="s">
        <v>20</v>
      </c>
      <c r="C414" s="9" t="s">
        <v>2210</v>
      </c>
      <c r="D414" s="74" t="s">
        <v>234</v>
      </c>
      <c r="E414" s="78" t="s">
        <v>235</v>
      </c>
      <c r="F414" s="88" t="s">
        <v>236</v>
      </c>
      <c r="G414" s="79">
        <v>11</v>
      </c>
      <c r="H414" s="86">
        <f t="shared" si="42"/>
        <v>22</v>
      </c>
      <c r="I414" s="87">
        <v>103.01</v>
      </c>
      <c r="J414" s="13">
        <v>0.21</v>
      </c>
      <c r="K414" s="47">
        <f t="shared" si="43"/>
        <v>124.6421</v>
      </c>
      <c r="L414" s="46">
        <f t="shared" si="44"/>
        <v>2266.2200000000003</v>
      </c>
      <c r="M414" s="46">
        <f t="shared" si="45"/>
        <v>2742.1262000000002</v>
      </c>
      <c r="N414" s="15" t="s">
        <v>23</v>
      </c>
      <c r="O414" s="19">
        <v>1</v>
      </c>
      <c r="P414" s="101"/>
      <c r="Q414" s="48">
        <f t="shared" si="46"/>
        <v>0</v>
      </c>
      <c r="R414" s="48">
        <f t="shared" si="47"/>
        <v>0</v>
      </c>
      <c r="S414" s="48">
        <f t="shared" si="48"/>
        <v>0</v>
      </c>
      <c r="T414" s="102"/>
    </row>
    <row r="415" spans="1:20" ht="47.25" x14ac:dyDescent="0.2">
      <c r="A415" s="9" t="s">
        <v>9</v>
      </c>
      <c r="B415" s="9" t="s">
        <v>20</v>
      </c>
      <c r="C415" s="9" t="s">
        <v>2211</v>
      </c>
      <c r="D415" s="74" t="s">
        <v>239</v>
      </c>
      <c r="E415" s="78" t="s">
        <v>240</v>
      </c>
      <c r="F415" s="88" t="s">
        <v>241</v>
      </c>
      <c r="G415" s="79">
        <v>1</v>
      </c>
      <c r="H415" s="86">
        <f t="shared" si="42"/>
        <v>2</v>
      </c>
      <c r="I415" s="87">
        <v>4.5999999999999996</v>
      </c>
      <c r="J415" s="13">
        <v>0.21</v>
      </c>
      <c r="K415" s="47">
        <f t="shared" si="43"/>
        <v>5.5659999999999998</v>
      </c>
      <c r="L415" s="46">
        <f t="shared" si="44"/>
        <v>9.1999999999999993</v>
      </c>
      <c r="M415" s="46">
        <f t="shared" si="45"/>
        <v>11.132</v>
      </c>
      <c r="N415" s="15" t="s">
        <v>23</v>
      </c>
      <c r="O415" s="11">
        <v>1</v>
      </c>
      <c r="P415" s="101"/>
      <c r="Q415" s="48">
        <f t="shared" si="46"/>
        <v>0</v>
      </c>
      <c r="R415" s="48">
        <f t="shared" si="47"/>
        <v>0</v>
      </c>
      <c r="S415" s="48">
        <f t="shared" si="48"/>
        <v>0</v>
      </c>
      <c r="T415" s="102"/>
    </row>
    <row r="416" spans="1:20" ht="47.25" x14ac:dyDescent="0.2">
      <c r="A416" s="9" t="s">
        <v>9</v>
      </c>
      <c r="B416" s="9" t="s">
        <v>20</v>
      </c>
      <c r="C416" s="9" t="s">
        <v>2212</v>
      </c>
      <c r="D416" s="74" t="s">
        <v>242</v>
      </c>
      <c r="E416" s="78" t="s">
        <v>243</v>
      </c>
      <c r="F416" s="88" t="s">
        <v>244</v>
      </c>
      <c r="G416" s="79">
        <v>1</v>
      </c>
      <c r="H416" s="86">
        <f t="shared" si="42"/>
        <v>2</v>
      </c>
      <c r="I416" s="87">
        <v>4.5999999999999996</v>
      </c>
      <c r="J416" s="13">
        <v>0.21</v>
      </c>
      <c r="K416" s="47">
        <f t="shared" si="43"/>
        <v>5.5659999999999998</v>
      </c>
      <c r="L416" s="46">
        <f t="shared" si="44"/>
        <v>9.1999999999999993</v>
      </c>
      <c r="M416" s="46">
        <f t="shared" si="45"/>
        <v>11.132</v>
      </c>
      <c r="N416" s="15" t="s">
        <v>23</v>
      </c>
      <c r="O416" s="11">
        <v>1</v>
      </c>
      <c r="P416" s="101"/>
      <c r="Q416" s="48">
        <f t="shared" si="46"/>
        <v>0</v>
      </c>
      <c r="R416" s="48">
        <f t="shared" si="47"/>
        <v>0</v>
      </c>
      <c r="S416" s="48">
        <f t="shared" si="48"/>
        <v>0</v>
      </c>
      <c r="T416" s="102"/>
    </row>
    <row r="417" spans="1:20" ht="47.25" x14ac:dyDescent="0.2">
      <c r="A417" s="9" t="s">
        <v>9</v>
      </c>
      <c r="B417" s="9" t="s">
        <v>20</v>
      </c>
      <c r="C417" s="9" t="s">
        <v>2213</v>
      </c>
      <c r="D417" s="74" t="s">
        <v>245</v>
      </c>
      <c r="E417" s="78" t="s">
        <v>246</v>
      </c>
      <c r="F417" s="88" t="s">
        <v>247</v>
      </c>
      <c r="G417" s="79">
        <v>1</v>
      </c>
      <c r="H417" s="86">
        <f t="shared" si="42"/>
        <v>2</v>
      </c>
      <c r="I417" s="87">
        <v>5.0999999999999996</v>
      </c>
      <c r="J417" s="13">
        <v>0.21</v>
      </c>
      <c r="K417" s="47">
        <f t="shared" si="43"/>
        <v>6.1709999999999994</v>
      </c>
      <c r="L417" s="46">
        <f t="shared" si="44"/>
        <v>10.199999999999999</v>
      </c>
      <c r="M417" s="46">
        <f t="shared" si="45"/>
        <v>12.341999999999999</v>
      </c>
      <c r="N417" s="15" t="s">
        <v>23</v>
      </c>
      <c r="O417" s="11">
        <v>1</v>
      </c>
      <c r="P417" s="101"/>
      <c r="Q417" s="48">
        <f t="shared" si="46"/>
        <v>0</v>
      </c>
      <c r="R417" s="48">
        <f t="shared" si="47"/>
        <v>0</v>
      </c>
      <c r="S417" s="48">
        <f t="shared" si="48"/>
        <v>0</v>
      </c>
      <c r="T417" s="102"/>
    </row>
    <row r="418" spans="1:20" ht="47.25" x14ac:dyDescent="0.2">
      <c r="A418" s="9" t="s">
        <v>9</v>
      </c>
      <c r="B418" s="9" t="s">
        <v>20</v>
      </c>
      <c r="C418" s="9" t="s">
        <v>2214</v>
      </c>
      <c r="D418" s="74" t="s">
        <v>248</v>
      </c>
      <c r="E418" s="78" t="s">
        <v>249</v>
      </c>
      <c r="F418" s="88" t="s">
        <v>250</v>
      </c>
      <c r="G418" s="79">
        <v>1</v>
      </c>
      <c r="H418" s="86">
        <f t="shared" si="42"/>
        <v>2</v>
      </c>
      <c r="I418" s="87">
        <v>5.92</v>
      </c>
      <c r="J418" s="13">
        <v>0.21</v>
      </c>
      <c r="K418" s="47">
        <f t="shared" si="43"/>
        <v>7.1631999999999998</v>
      </c>
      <c r="L418" s="46">
        <f t="shared" si="44"/>
        <v>11.84</v>
      </c>
      <c r="M418" s="46">
        <f t="shared" si="45"/>
        <v>14.3264</v>
      </c>
      <c r="N418" s="15" t="s">
        <v>23</v>
      </c>
      <c r="O418" s="19">
        <v>1</v>
      </c>
      <c r="P418" s="101"/>
      <c r="Q418" s="48">
        <f t="shared" si="46"/>
        <v>0</v>
      </c>
      <c r="R418" s="48">
        <f t="shared" si="47"/>
        <v>0</v>
      </c>
      <c r="S418" s="48">
        <f t="shared" si="48"/>
        <v>0</v>
      </c>
      <c r="T418" s="102"/>
    </row>
    <row r="419" spans="1:20" ht="47.25" x14ac:dyDescent="0.2">
      <c r="A419" s="9" t="s">
        <v>9</v>
      </c>
      <c r="B419" s="9" t="s">
        <v>20</v>
      </c>
      <c r="C419" s="9" t="s">
        <v>2215</v>
      </c>
      <c r="D419" s="74" t="s">
        <v>251</v>
      </c>
      <c r="E419" s="78" t="s">
        <v>252</v>
      </c>
      <c r="F419" s="88" t="s">
        <v>253</v>
      </c>
      <c r="G419" s="79">
        <v>1</v>
      </c>
      <c r="H419" s="86">
        <f t="shared" si="42"/>
        <v>2</v>
      </c>
      <c r="I419" s="87">
        <v>5.92</v>
      </c>
      <c r="J419" s="18">
        <v>0.21</v>
      </c>
      <c r="K419" s="47">
        <f t="shared" si="43"/>
        <v>7.1631999999999998</v>
      </c>
      <c r="L419" s="46">
        <f t="shared" si="44"/>
        <v>11.84</v>
      </c>
      <c r="M419" s="46">
        <f t="shared" si="45"/>
        <v>14.3264</v>
      </c>
      <c r="N419" s="15" t="s">
        <v>23</v>
      </c>
      <c r="O419" s="19">
        <v>1</v>
      </c>
      <c r="P419" s="101"/>
      <c r="Q419" s="48">
        <f t="shared" si="46"/>
        <v>0</v>
      </c>
      <c r="R419" s="48">
        <f t="shared" si="47"/>
        <v>0</v>
      </c>
      <c r="S419" s="48">
        <f t="shared" si="48"/>
        <v>0</v>
      </c>
      <c r="T419" s="102"/>
    </row>
    <row r="420" spans="1:20" ht="47.25" x14ac:dyDescent="0.2">
      <c r="A420" s="9" t="s">
        <v>9</v>
      </c>
      <c r="B420" s="9" t="s">
        <v>20</v>
      </c>
      <c r="C420" s="9" t="s">
        <v>2216</v>
      </c>
      <c r="D420" s="74" t="s">
        <v>254</v>
      </c>
      <c r="E420" s="78" t="s">
        <v>255</v>
      </c>
      <c r="F420" s="88" t="s">
        <v>256</v>
      </c>
      <c r="G420" s="79">
        <v>1</v>
      </c>
      <c r="H420" s="86">
        <f t="shared" si="42"/>
        <v>2</v>
      </c>
      <c r="I420" s="87">
        <v>5.92</v>
      </c>
      <c r="J420" s="13">
        <v>0.21</v>
      </c>
      <c r="K420" s="47">
        <f t="shared" si="43"/>
        <v>7.1631999999999998</v>
      </c>
      <c r="L420" s="46">
        <f t="shared" si="44"/>
        <v>11.84</v>
      </c>
      <c r="M420" s="46">
        <f t="shared" si="45"/>
        <v>14.3264</v>
      </c>
      <c r="N420" s="15" t="s">
        <v>23</v>
      </c>
      <c r="O420" s="19">
        <v>1</v>
      </c>
      <c r="P420" s="101"/>
      <c r="Q420" s="48">
        <f t="shared" si="46"/>
        <v>0</v>
      </c>
      <c r="R420" s="48">
        <f t="shared" si="47"/>
        <v>0</v>
      </c>
      <c r="S420" s="48">
        <f t="shared" si="48"/>
        <v>0</v>
      </c>
      <c r="T420" s="102"/>
    </row>
    <row r="421" spans="1:20" ht="47.25" x14ac:dyDescent="0.2">
      <c r="A421" s="9" t="s">
        <v>9</v>
      </c>
      <c r="B421" s="9" t="s">
        <v>20</v>
      </c>
      <c r="C421" s="9" t="s">
        <v>2217</v>
      </c>
      <c r="D421" s="74" t="s">
        <v>257</v>
      </c>
      <c r="E421" s="78" t="s">
        <v>258</v>
      </c>
      <c r="F421" s="88" t="s">
        <v>259</v>
      </c>
      <c r="G421" s="79">
        <v>1</v>
      </c>
      <c r="H421" s="86">
        <f t="shared" si="42"/>
        <v>2</v>
      </c>
      <c r="I421" s="87">
        <v>5.92</v>
      </c>
      <c r="J421" s="13">
        <v>0.21</v>
      </c>
      <c r="K421" s="47">
        <f t="shared" si="43"/>
        <v>7.1631999999999998</v>
      </c>
      <c r="L421" s="46">
        <f t="shared" si="44"/>
        <v>11.84</v>
      </c>
      <c r="M421" s="46">
        <f t="shared" si="45"/>
        <v>14.3264</v>
      </c>
      <c r="N421" s="15" t="s">
        <v>23</v>
      </c>
      <c r="O421" s="19">
        <v>1</v>
      </c>
      <c r="P421" s="101"/>
      <c r="Q421" s="48">
        <f t="shared" si="46"/>
        <v>0</v>
      </c>
      <c r="R421" s="48">
        <f t="shared" si="47"/>
        <v>0</v>
      </c>
      <c r="S421" s="48">
        <f t="shared" si="48"/>
        <v>0</v>
      </c>
      <c r="T421" s="102"/>
    </row>
    <row r="422" spans="1:20" ht="47.25" x14ac:dyDescent="0.2">
      <c r="A422" s="9" t="s">
        <v>9</v>
      </c>
      <c r="B422" s="9" t="s">
        <v>20</v>
      </c>
      <c r="C422" s="9" t="s">
        <v>2218</v>
      </c>
      <c r="D422" s="74" t="s">
        <v>260</v>
      </c>
      <c r="E422" s="78" t="s">
        <v>261</v>
      </c>
      <c r="F422" s="88" t="s">
        <v>262</v>
      </c>
      <c r="G422" s="79">
        <v>1</v>
      </c>
      <c r="H422" s="86">
        <f t="shared" si="42"/>
        <v>2</v>
      </c>
      <c r="I422" s="87">
        <v>13.33</v>
      </c>
      <c r="J422" s="13">
        <v>0.21</v>
      </c>
      <c r="K422" s="47">
        <f t="shared" si="43"/>
        <v>16.129300000000001</v>
      </c>
      <c r="L422" s="46">
        <f t="shared" si="44"/>
        <v>26.66</v>
      </c>
      <c r="M422" s="46">
        <f t="shared" si="45"/>
        <v>32.258600000000001</v>
      </c>
      <c r="N422" s="15" t="s">
        <v>23</v>
      </c>
      <c r="O422" s="19">
        <v>1</v>
      </c>
      <c r="P422" s="101"/>
      <c r="Q422" s="48">
        <f t="shared" si="46"/>
        <v>0</v>
      </c>
      <c r="R422" s="48">
        <f t="shared" si="47"/>
        <v>0</v>
      </c>
      <c r="S422" s="48">
        <f t="shared" si="48"/>
        <v>0</v>
      </c>
      <c r="T422" s="102"/>
    </row>
    <row r="423" spans="1:20" ht="47.25" x14ac:dyDescent="0.2">
      <c r="A423" s="9" t="s">
        <v>9</v>
      </c>
      <c r="B423" s="9" t="s">
        <v>20</v>
      </c>
      <c r="C423" s="9" t="s">
        <v>2219</v>
      </c>
      <c r="D423" s="74" t="s">
        <v>263</v>
      </c>
      <c r="E423" s="78" t="s">
        <v>264</v>
      </c>
      <c r="F423" s="88" t="s">
        <v>265</v>
      </c>
      <c r="G423" s="79">
        <v>1</v>
      </c>
      <c r="H423" s="86">
        <f t="shared" si="42"/>
        <v>2</v>
      </c>
      <c r="I423" s="87">
        <v>7.43</v>
      </c>
      <c r="J423" s="13">
        <v>0.21</v>
      </c>
      <c r="K423" s="47">
        <f t="shared" si="43"/>
        <v>8.9902999999999995</v>
      </c>
      <c r="L423" s="46">
        <f t="shared" si="44"/>
        <v>14.86</v>
      </c>
      <c r="M423" s="46">
        <f t="shared" si="45"/>
        <v>17.980599999999999</v>
      </c>
      <c r="N423" s="15" t="s">
        <v>23</v>
      </c>
      <c r="O423" s="19">
        <v>1</v>
      </c>
      <c r="P423" s="101"/>
      <c r="Q423" s="48">
        <f t="shared" si="46"/>
        <v>0</v>
      </c>
      <c r="R423" s="48">
        <f t="shared" si="47"/>
        <v>0</v>
      </c>
      <c r="S423" s="48">
        <f t="shared" si="48"/>
        <v>0</v>
      </c>
      <c r="T423" s="102"/>
    </row>
    <row r="424" spans="1:20" ht="47.25" x14ac:dyDescent="0.2">
      <c r="A424" s="9" t="s">
        <v>9</v>
      </c>
      <c r="B424" s="9" t="s">
        <v>20</v>
      </c>
      <c r="C424" s="9" t="s">
        <v>2220</v>
      </c>
      <c r="D424" s="74" t="s">
        <v>288</v>
      </c>
      <c r="E424" s="78" t="s">
        <v>289</v>
      </c>
      <c r="F424" s="88"/>
      <c r="G424" s="79">
        <v>1</v>
      </c>
      <c r="H424" s="86">
        <f t="shared" si="42"/>
        <v>2</v>
      </c>
      <c r="I424" s="87">
        <v>5.64</v>
      </c>
      <c r="J424" s="13">
        <v>0.21</v>
      </c>
      <c r="K424" s="47">
        <f t="shared" si="43"/>
        <v>6.8243999999999998</v>
      </c>
      <c r="L424" s="46">
        <f t="shared" si="44"/>
        <v>11.28</v>
      </c>
      <c r="M424" s="46">
        <f t="shared" si="45"/>
        <v>13.6488</v>
      </c>
      <c r="N424" s="15" t="s">
        <v>23</v>
      </c>
      <c r="O424" s="17">
        <v>1</v>
      </c>
      <c r="P424" s="101"/>
      <c r="Q424" s="48">
        <f t="shared" si="46"/>
        <v>0</v>
      </c>
      <c r="R424" s="48">
        <f t="shared" si="47"/>
        <v>0</v>
      </c>
      <c r="S424" s="48">
        <f t="shared" si="48"/>
        <v>0</v>
      </c>
      <c r="T424" s="102"/>
    </row>
    <row r="425" spans="1:20" ht="47.25" x14ac:dyDescent="0.2">
      <c r="A425" s="9" t="s">
        <v>9</v>
      </c>
      <c r="B425" s="9" t="s">
        <v>20</v>
      </c>
      <c r="C425" s="9" t="s">
        <v>2221</v>
      </c>
      <c r="D425" s="74" t="s">
        <v>290</v>
      </c>
      <c r="E425" s="91" t="s">
        <v>291</v>
      </c>
      <c r="F425" s="92" t="s">
        <v>292</v>
      </c>
      <c r="G425" s="79">
        <v>27</v>
      </c>
      <c r="H425" s="86">
        <f t="shared" si="42"/>
        <v>54</v>
      </c>
      <c r="I425" s="87">
        <v>0.53</v>
      </c>
      <c r="J425" s="18">
        <v>0.21</v>
      </c>
      <c r="K425" s="47">
        <f t="shared" si="43"/>
        <v>0.64129999999999998</v>
      </c>
      <c r="L425" s="46">
        <f t="shared" si="44"/>
        <v>28.62</v>
      </c>
      <c r="M425" s="46">
        <f t="shared" si="45"/>
        <v>34.630200000000002</v>
      </c>
      <c r="N425" s="15" t="s">
        <v>23</v>
      </c>
      <c r="O425" s="22">
        <v>1</v>
      </c>
      <c r="P425" s="101"/>
      <c r="Q425" s="48">
        <f t="shared" si="46"/>
        <v>0</v>
      </c>
      <c r="R425" s="48">
        <f t="shared" si="47"/>
        <v>0</v>
      </c>
      <c r="S425" s="48">
        <f t="shared" si="48"/>
        <v>0</v>
      </c>
      <c r="T425" s="102"/>
    </row>
    <row r="426" spans="1:20" ht="47.25" x14ac:dyDescent="0.2">
      <c r="A426" s="9" t="s">
        <v>9</v>
      </c>
      <c r="B426" s="9" t="s">
        <v>20</v>
      </c>
      <c r="C426" s="9" t="s">
        <v>2222</v>
      </c>
      <c r="D426" s="74" t="s">
        <v>293</v>
      </c>
      <c r="E426" s="78" t="s">
        <v>294</v>
      </c>
      <c r="F426" s="88"/>
      <c r="G426" s="79">
        <v>281</v>
      </c>
      <c r="H426" s="86">
        <f t="shared" si="42"/>
        <v>562</v>
      </c>
      <c r="I426" s="87">
        <v>2.08</v>
      </c>
      <c r="J426" s="13">
        <v>0.21</v>
      </c>
      <c r="K426" s="47">
        <f t="shared" si="43"/>
        <v>2.5167999999999999</v>
      </c>
      <c r="L426" s="46">
        <f t="shared" si="44"/>
        <v>1168.96</v>
      </c>
      <c r="M426" s="46">
        <f t="shared" si="45"/>
        <v>1414.4415999999999</v>
      </c>
      <c r="N426" s="15" t="s">
        <v>23</v>
      </c>
      <c r="O426" s="11">
        <v>1</v>
      </c>
      <c r="P426" s="101"/>
      <c r="Q426" s="48">
        <f t="shared" si="46"/>
        <v>0</v>
      </c>
      <c r="R426" s="48">
        <f t="shared" si="47"/>
        <v>0</v>
      </c>
      <c r="S426" s="48">
        <f t="shared" si="48"/>
        <v>0</v>
      </c>
      <c r="T426" s="102"/>
    </row>
    <row r="427" spans="1:20" ht="47.25" x14ac:dyDescent="0.2">
      <c r="A427" s="9" t="s">
        <v>9</v>
      </c>
      <c r="B427" s="9" t="s">
        <v>20</v>
      </c>
      <c r="C427" s="9" t="s">
        <v>485</v>
      </c>
      <c r="D427" s="74" t="s">
        <v>484</v>
      </c>
      <c r="E427" s="78" t="s">
        <v>485</v>
      </c>
      <c r="F427" s="88" t="s">
        <v>486</v>
      </c>
      <c r="G427" s="79">
        <v>137</v>
      </c>
      <c r="H427" s="86">
        <f t="shared" si="42"/>
        <v>274</v>
      </c>
      <c r="I427" s="87">
        <v>26.59</v>
      </c>
      <c r="J427" s="13">
        <v>0.1</v>
      </c>
      <c r="K427" s="47">
        <f t="shared" si="43"/>
        <v>29.248999999999999</v>
      </c>
      <c r="L427" s="46">
        <f t="shared" si="44"/>
        <v>7285.66</v>
      </c>
      <c r="M427" s="46">
        <f t="shared" si="45"/>
        <v>8014.2259999999997</v>
      </c>
      <c r="N427" s="15" t="s">
        <v>23</v>
      </c>
      <c r="O427" s="19">
        <v>1</v>
      </c>
      <c r="P427" s="101"/>
      <c r="Q427" s="48">
        <f t="shared" si="46"/>
        <v>0</v>
      </c>
      <c r="R427" s="48">
        <f t="shared" si="47"/>
        <v>0</v>
      </c>
      <c r="S427" s="48">
        <f t="shared" si="48"/>
        <v>0</v>
      </c>
      <c r="T427" s="102"/>
    </row>
    <row r="428" spans="1:20" ht="78.75" x14ac:dyDescent="0.2">
      <c r="A428" s="9" t="s">
        <v>9</v>
      </c>
      <c r="B428" s="9" t="s">
        <v>20</v>
      </c>
      <c r="C428" s="9" t="s">
        <v>2223</v>
      </c>
      <c r="D428" s="74" t="s">
        <v>539</v>
      </c>
      <c r="E428" s="78" t="s">
        <v>540</v>
      </c>
      <c r="F428" s="74" t="s">
        <v>541</v>
      </c>
      <c r="G428" s="79">
        <v>1</v>
      </c>
      <c r="H428" s="86">
        <f t="shared" si="42"/>
        <v>2</v>
      </c>
      <c r="I428" s="87">
        <v>4.03</v>
      </c>
      <c r="J428" s="18">
        <v>0.21</v>
      </c>
      <c r="K428" s="47">
        <f t="shared" si="43"/>
        <v>4.8763000000000005</v>
      </c>
      <c r="L428" s="46">
        <f t="shared" si="44"/>
        <v>8.06</v>
      </c>
      <c r="M428" s="46">
        <f t="shared" si="45"/>
        <v>9.752600000000001</v>
      </c>
      <c r="N428" s="15" t="s">
        <v>23</v>
      </c>
      <c r="O428" s="17">
        <v>1</v>
      </c>
      <c r="P428" s="101"/>
      <c r="Q428" s="48">
        <f t="shared" si="46"/>
        <v>0</v>
      </c>
      <c r="R428" s="48">
        <f t="shared" si="47"/>
        <v>0</v>
      </c>
      <c r="S428" s="48">
        <f t="shared" si="48"/>
        <v>0</v>
      </c>
      <c r="T428" s="102"/>
    </row>
    <row r="429" spans="1:20" ht="47.25" x14ac:dyDescent="0.2">
      <c r="A429" s="9" t="s">
        <v>9</v>
      </c>
      <c r="B429" s="9" t="s">
        <v>20</v>
      </c>
      <c r="C429" s="9" t="s">
        <v>2224</v>
      </c>
      <c r="D429" s="74" t="s">
        <v>704</v>
      </c>
      <c r="E429" s="78" t="s">
        <v>705</v>
      </c>
      <c r="F429" s="74"/>
      <c r="G429" s="79">
        <v>35</v>
      </c>
      <c r="H429" s="86">
        <f t="shared" si="42"/>
        <v>70</v>
      </c>
      <c r="I429" s="87">
        <v>36.79</v>
      </c>
      <c r="J429" s="13">
        <v>0.21</v>
      </c>
      <c r="K429" s="47">
        <f t="shared" si="43"/>
        <v>44.515900000000002</v>
      </c>
      <c r="L429" s="46">
        <f t="shared" si="44"/>
        <v>2575.2999999999997</v>
      </c>
      <c r="M429" s="46">
        <f t="shared" si="45"/>
        <v>3116.1130000000003</v>
      </c>
      <c r="N429" s="15" t="s">
        <v>23</v>
      </c>
      <c r="O429" s="11">
        <v>1</v>
      </c>
      <c r="P429" s="101"/>
      <c r="Q429" s="48">
        <f t="shared" si="46"/>
        <v>0</v>
      </c>
      <c r="R429" s="48">
        <f t="shared" si="47"/>
        <v>0</v>
      </c>
      <c r="S429" s="48">
        <f t="shared" si="48"/>
        <v>0</v>
      </c>
      <c r="T429" s="102"/>
    </row>
    <row r="430" spans="1:20" ht="47.25" x14ac:dyDescent="0.2">
      <c r="A430" s="9" t="s">
        <v>9</v>
      </c>
      <c r="B430" s="9" t="s">
        <v>20</v>
      </c>
      <c r="C430" s="9" t="s">
        <v>2225</v>
      </c>
      <c r="D430" s="74" t="s">
        <v>855</v>
      </c>
      <c r="E430" s="78" t="s">
        <v>856</v>
      </c>
      <c r="F430" s="74"/>
      <c r="G430" s="79">
        <v>7</v>
      </c>
      <c r="H430" s="86">
        <f t="shared" si="42"/>
        <v>14</v>
      </c>
      <c r="I430" s="87">
        <v>31.82</v>
      </c>
      <c r="J430" s="13">
        <v>0.1</v>
      </c>
      <c r="K430" s="47">
        <f t="shared" si="43"/>
        <v>35.002000000000002</v>
      </c>
      <c r="L430" s="46">
        <f t="shared" si="44"/>
        <v>445.48</v>
      </c>
      <c r="M430" s="46">
        <f t="shared" si="45"/>
        <v>490.02800000000002</v>
      </c>
      <c r="N430" s="15" t="s">
        <v>14</v>
      </c>
      <c r="O430" s="11">
        <v>6</v>
      </c>
      <c r="P430" s="101"/>
      <c r="Q430" s="48">
        <f t="shared" si="46"/>
        <v>0</v>
      </c>
      <c r="R430" s="48">
        <f t="shared" si="47"/>
        <v>0</v>
      </c>
      <c r="S430" s="48">
        <f t="shared" si="48"/>
        <v>0</v>
      </c>
      <c r="T430" s="102"/>
    </row>
    <row r="431" spans="1:20" ht="47.25" x14ac:dyDescent="0.2">
      <c r="A431" s="9" t="s">
        <v>9</v>
      </c>
      <c r="B431" s="9" t="s">
        <v>20</v>
      </c>
      <c r="C431" s="9" t="s">
        <v>2226</v>
      </c>
      <c r="D431" s="74" t="s">
        <v>944</v>
      </c>
      <c r="E431" s="78" t="s">
        <v>945</v>
      </c>
      <c r="F431" s="88" t="s">
        <v>946</v>
      </c>
      <c r="G431" s="79">
        <v>1</v>
      </c>
      <c r="H431" s="86">
        <f t="shared" si="42"/>
        <v>2</v>
      </c>
      <c r="I431" s="87">
        <v>21.74</v>
      </c>
      <c r="J431" s="13">
        <v>0.21</v>
      </c>
      <c r="K431" s="47">
        <f t="shared" si="43"/>
        <v>26.305399999999999</v>
      </c>
      <c r="L431" s="46">
        <f t="shared" si="44"/>
        <v>43.48</v>
      </c>
      <c r="M431" s="46">
        <f t="shared" si="45"/>
        <v>52.610799999999998</v>
      </c>
      <c r="N431" s="15" t="s">
        <v>23</v>
      </c>
      <c r="O431" s="11">
        <v>1</v>
      </c>
      <c r="P431" s="101"/>
      <c r="Q431" s="48">
        <f t="shared" si="46"/>
        <v>0</v>
      </c>
      <c r="R431" s="48">
        <f t="shared" si="47"/>
        <v>0</v>
      </c>
      <c r="S431" s="48">
        <f t="shared" si="48"/>
        <v>0</v>
      </c>
      <c r="T431" s="102"/>
    </row>
    <row r="432" spans="1:20" ht="47.25" x14ac:dyDescent="0.2">
      <c r="A432" s="9" t="s">
        <v>9</v>
      </c>
      <c r="B432" s="9" t="s">
        <v>20</v>
      </c>
      <c r="C432" s="9" t="s">
        <v>2227</v>
      </c>
      <c r="D432" s="74" t="s">
        <v>967</v>
      </c>
      <c r="E432" s="78" t="s">
        <v>968</v>
      </c>
      <c r="F432" s="94" t="s">
        <v>969</v>
      </c>
      <c r="G432" s="79">
        <v>128</v>
      </c>
      <c r="H432" s="86">
        <f t="shared" si="42"/>
        <v>256</v>
      </c>
      <c r="I432" s="87">
        <v>6.04</v>
      </c>
      <c r="J432" s="13">
        <v>0.21</v>
      </c>
      <c r="K432" s="47">
        <f t="shared" si="43"/>
        <v>7.3083999999999998</v>
      </c>
      <c r="L432" s="46">
        <f t="shared" si="44"/>
        <v>1546.24</v>
      </c>
      <c r="M432" s="46">
        <f t="shared" si="45"/>
        <v>1870.9503999999999</v>
      </c>
      <c r="N432" s="15" t="s">
        <v>23</v>
      </c>
      <c r="O432" s="11">
        <v>1</v>
      </c>
      <c r="P432" s="101"/>
      <c r="Q432" s="48">
        <f t="shared" si="46"/>
        <v>0</v>
      </c>
      <c r="R432" s="48">
        <f t="shared" si="47"/>
        <v>0</v>
      </c>
      <c r="S432" s="48">
        <f t="shared" si="48"/>
        <v>0</v>
      </c>
      <c r="T432" s="102"/>
    </row>
    <row r="433" spans="1:20" ht="47.25" x14ac:dyDescent="0.2">
      <c r="A433" s="9" t="s">
        <v>9</v>
      </c>
      <c r="B433" s="9" t="s">
        <v>20</v>
      </c>
      <c r="C433" s="9" t="s">
        <v>2227</v>
      </c>
      <c r="D433" s="74" t="s">
        <v>970</v>
      </c>
      <c r="E433" s="78" t="s">
        <v>971</v>
      </c>
      <c r="F433" s="94" t="s">
        <v>972</v>
      </c>
      <c r="G433" s="79">
        <v>1</v>
      </c>
      <c r="H433" s="86">
        <f t="shared" si="42"/>
        <v>2</v>
      </c>
      <c r="I433" s="87">
        <v>6.45</v>
      </c>
      <c r="J433" s="13">
        <v>0.21</v>
      </c>
      <c r="K433" s="47">
        <f t="shared" si="43"/>
        <v>7.8045</v>
      </c>
      <c r="L433" s="46">
        <f t="shared" si="44"/>
        <v>12.9</v>
      </c>
      <c r="M433" s="46">
        <f t="shared" si="45"/>
        <v>15.609</v>
      </c>
      <c r="N433" s="15" t="s">
        <v>23</v>
      </c>
      <c r="O433" s="11">
        <v>1</v>
      </c>
      <c r="P433" s="101"/>
      <c r="Q433" s="48">
        <f t="shared" si="46"/>
        <v>0</v>
      </c>
      <c r="R433" s="48">
        <f t="shared" si="47"/>
        <v>0</v>
      </c>
      <c r="S433" s="48">
        <f t="shared" si="48"/>
        <v>0</v>
      </c>
      <c r="T433" s="102"/>
    </row>
    <row r="434" spans="1:20" ht="47.25" x14ac:dyDescent="0.2">
      <c r="A434" s="9" t="s">
        <v>9</v>
      </c>
      <c r="B434" s="9" t="s">
        <v>20</v>
      </c>
      <c r="C434" s="9" t="s">
        <v>2228</v>
      </c>
      <c r="D434" s="74" t="s">
        <v>973</v>
      </c>
      <c r="E434" s="78" t="s">
        <v>974</v>
      </c>
      <c r="F434" s="74" t="s">
        <v>975</v>
      </c>
      <c r="G434" s="79">
        <v>1</v>
      </c>
      <c r="H434" s="86">
        <f t="shared" si="42"/>
        <v>2</v>
      </c>
      <c r="I434" s="87">
        <v>6.04</v>
      </c>
      <c r="J434" s="13">
        <v>0.21</v>
      </c>
      <c r="K434" s="47">
        <f t="shared" si="43"/>
        <v>7.3083999999999998</v>
      </c>
      <c r="L434" s="46">
        <f t="shared" si="44"/>
        <v>12.08</v>
      </c>
      <c r="M434" s="46">
        <f t="shared" si="45"/>
        <v>14.6168</v>
      </c>
      <c r="N434" s="15" t="s">
        <v>23</v>
      </c>
      <c r="O434" s="11">
        <v>1</v>
      </c>
      <c r="P434" s="101"/>
      <c r="Q434" s="48">
        <f t="shared" si="46"/>
        <v>0</v>
      </c>
      <c r="R434" s="48">
        <f t="shared" si="47"/>
        <v>0</v>
      </c>
      <c r="S434" s="48">
        <f t="shared" si="48"/>
        <v>0</v>
      </c>
      <c r="T434" s="102"/>
    </row>
    <row r="435" spans="1:20" ht="47.25" x14ac:dyDescent="0.2">
      <c r="A435" s="9" t="s">
        <v>9</v>
      </c>
      <c r="B435" s="9" t="s">
        <v>20</v>
      </c>
      <c r="C435" s="9" t="s">
        <v>2229</v>
      </c>
      <c r="D435" s="74" t="s">
        <v>1006</v>
      </c>
      <c r="E435" s="78" t="s">
        <v>1007</v>
      </c>
      <c r="F435" s="88" t="s">
        <v>1008</v>
      </c>
      <c r="G435" s="79">
        <v>1</v>
      </c>
      <c r="H435" s="86">
        <f t="shared" si="42"/>
        <v>2</v>
      </c>
      <c r="I435" s="87">
        <v>26.93</v>
      </c>
      <c r="J435" s="13">
        <v>0.21</v>
      </c>
      <c r="K435" s="47">
        <f t="shared" si="43"/>
        <v>32.585299999999997</v>
      </c>
      <c r="L435" s="46">
        <f t="shared" si="44"/>
        <v>53.86</v>
      </c>
      <c r="M435" s="46">
        <f t="shared" si="45"/>
        <v>65.170599999999993</v>
      </c>
      <c r="N435" s="15" t="s">
        <v>23</v>
      </c>
      <c r="O435" s="11">
        <v>1</v>
      </c>
      <c r="P435" s="101"/>
      <c r="Q435" s="48">
        <f t="shared" si="46"/>
        <v>0</v>
      </c>
      <c r="R435" s="48">
        <f t="shared" si="47"/>
        <v>0</v>
      </c>
      <c r="S435" s="48">
        <f t="shared" si="48"/>
        <v>0</v>
      </c>
      <c r="T435" s="102"/>
    </row>
    <row r="436" spans="1:20" ht="47.25" x14ac:dyDescent="0.2">
      <c r="A436" s="9" t="s">
        <v>9</v>
      </c>
      <c r="B436" s="9" t="s">
        <v>20</v>
      </c>
      <c r="C436" s="9" t="s">
        <v>2230</v>
      </c>
      <c r="D436" s="74" t="s">
        <v>1058</v>
      </c>
      <c r="E436" s="91" t="s">
        <v>1059</v>
      </c>
      <c r="F436" s="95">
        <v>319</v>
      </c>
      <c r="G436" s="79">
        <v>125</v>
      </c>
      <c r="H436" s="86">
        <f t="shared" si="42"/>
        <v>250</v>
      </c>
      <c r="I436" s="87">
        <v>14.89</v>
      </c>
      <c r="J436" s="13">
        <v>0.21</v>
      </c>
      <c r="K436" s="47">
        <f t="shared" si="43"/>
        <v>18.0169</v>
      </c>
      <c r="L436" s="46">
        <f t="shared" si="44"/>
        <v>3722.5</v>
      </c>
      <c r="M436" s="46">
        <f t="shared" si="45"/>
        <v>4504.2250000000004</v>
      </c>
      <c r="N436" s="15" t="s">
        <v>23</v>
      </c>
      <c r="O436" s="24">
        <v>1</v>
      </c>
      <c r="P436" s="101"/>
      <c r="Q436" s="48">
        <f t="shared" si="46"/>
        <v>0</v>
      </c>
      <c r="R436" s="48">
        <f t="shared" si="47"/>
        <v>0</v>
      </c>
      <c r="S436" s="48">
        <f t="shared" si="48"/>
        <v>0</v>
      </c>
      <c r="T436" s="102"/>
    </row>
    <row r="437" spans="1:20" ht="47.25" x14ac:dyDescent="0.2">
      <c r="A437" s="9" t="s">
        <v>9</v>
      </c>
      <c r="B437" s="9" t="s">
        <v>20</v>
      </c>
      <c r="C437" s="9" t="s">
        <v>2210</v>
      </c>
      <c r="D437" s="74" t="s">
        <v>1120</v>
      </c>
      <c r="E437" s="78" t="s">
        <v>1121</v>
      </c>
      <c r="F437" s="74" t="s">
        <v>1122</v>
      </c>
      <c r="G437" s="79">
        <v>18</v>
      </c>
      <c r="H437" s="86">
        <f t="shared" si="42"/>
        <v>36</v>
      </c>
      <c r="I437" s="87">
        <v>80.16</v>
      </c>
      <c r="J437" s="13">
        <v>0.21</v>
      </c>
      <c r="K437" s="47">
        <f t="shared" si="43"/>
        <v>96.993599999999986</v>
      </c>
      <c r="L437" s="46">
        <f t="shared" si="44"/>
        <v>2885.7599999999998</v>
      </c>
      <c r="M437" s="46">
        <f t="shared" si="45"/>
        <v>3491.7695999999996</v>
      </c>
      <c r="N437" s="15" t="s">
        <v>23</v>
      </c>
      <c r="O437" s="11">
        <v>1</v>
      </c>
      <c r="P437" s="101"/>
      <c r="Q437" s="48">
        <f t="shared" si="46"/>
        <v>0</v>
      </c>
      <c r="R437" s="48">
        <f t="shared" si="47"/>
        <v>0</v>
      </c>
      <c r="S437" s="48">
        <f t="shared" si="48"/>
        <v>0</v>
      </c>
      <c r="T437" s="102"/>
    </row>
    <row r="438" spans="1:20" ht="47.25" x14ac:dyDescent="0.2">
      <c r="A438" s="9" t="s">
        <v>9</v>
      </c>
      <c r="B438" s="9" t="s">
        <v>20</v>
      </c>
      <c r="C438" s="9" t="s">
        <v>2231</v>
      </c>
      <c r="D438" s="74" t="s">
        <v>1123</v>
      </c>
      <c r="E438" s="78" t="s">
        <v>1124</v>
      </c>
      <c r="F438" s="74" t="s">
        <v>1125</v>
      </c>
      <c r="G438" s="79">
        <v>8</v>
      </c>
      <c r="H438" s="86">
        <f t="shared" si="42"/>
        <v>16</v>
      </c>
      <c r="I438" s="87">
        <v>120.2</v>
      </c>
      <c r="J438" s="13">
        <v>0.21</v>
      </c>
      <c r="K438" s="47">
        <f t="shared" si="43"/>
        <v>145.44200000000001</v>
      </c>
      <c r="L438" s="46">
        <f t="shared" si="44"/>
        <v>1923.2</v>
      </c>
      <c r="M438" s="46">
        <f t="shared" si="45"/>
        <v>2327.0720000000001</v>
      </c>
      <c r="N438" s="15" t="s">
        <v>23</v>
      </c>
      <c r="O438" s="11">
        <v>1</v>
      </c>
      <c r="P438" s="101"/>
      <c r="Q438" s="48">
        <f t="shared" si="46"/>
        <v>0</v>
      </c>
      <c r="R438" s="48">
        <f t="shared" si="47"/>
        <v>0</v>
      </c>
      <c r="S438" s="48">
        <f t="shared" si="48"/>
        <v>0</v>
      </c>
      <c r="T438" s="102"/>
    </row>
    <row r="439" spans="1:20" ht="47.25" x14ac:dyDescent="0.2">
      <c r="A439" s="9" t="s">
        <v>9</v>
      </c>
      <c r="B439" s="9" t="s">
        <v>20</v>
      </c>
      <c r="C439" s="9" t="s">
        <v>2210</v>
      </c>
      <c r="D439" s="74" t="s">
        <v>1126</v>
      </c>
      <c r="E439" s="78" t="s">
        <v>1127</v>
      </c>
      <c r="F439" s="74" t="s">
        <v>1128</v>
      </c>
      <c r="G439" s="79">
        <v>3</v>
      </c>
      <c r="H439" s="86">
        <f t="shared" si="42"/>
        <v>6</v>
      </c>
      <c r="I439" s="87">
        <v>194.54</v>
      </c>
      <c r="J439" s="18">
        <v>0.21</v>
      </c>
      <c r="K439" s="47">
        <f t="shared" si="43"/>
        <v>235.39339999999999</v>
      </c>
      <c r="L439" s="46">
        <f t="shared" si="44"/>
        <v>1167.24</v>
      </c>
      <c r="M439" s="46">
        <f t="shared" si="45"/>
        <v>1412.3604</v>
      </c>
      <c r="N439" s="15" t="s">
        <v>23</v>
      </c>
      <c r="O439" s="11">
        <v>1</v>
      </c>
      <c r="P439" s="101"/>
      <c r="Q439" s="48">
        <f t="shared" si="46"/>
        <v>0</v>
      </c>
      <c r="R439" s="48">
        <f t="shared" si="47"/>
        <v>0</v>
      </c>
      <c r="S439" s="48">
        <f t="shared" si="48"/>
        <v>0</v>
      </c>
      <c r="T439" s="102"/>
    </row>
    <row r="440" spans="1:20" ht="47.25" x14ac:dyDescent="0.2">
      <c r="A440" s="9" t="s">
        <v>9</v>
      </c>
      <c r="B440" s="9" t="s">
        <v>20</v>
      </c>
      <c r="C440" s="9" t="s">
        <v>2232</v>
      </c>
      <c r="D440" s="74" t="s">
        <v>1511</v>
      </c>
      <c r="E440" s="78" t="s">
        <v>1512</v>
      </c>
      <c r="F440" s="88"/>
      <c r="G440" s="79">
        <v>10</v>
      </c>
      <c r="H440" s="86">
        <f t="shared" si="42"/>
        <v>20</v>
      </c>
      <c r="I440" s="87">
        <v>31.82</v>
      </c>
      <c r="J440" s="13">
        <v>0.1</v>
      </c>
      <c r="K440" s="47">
        <f t="shared" si="43"/>
        <v>35.002000000000002</v>
      </c>
      <c r="L440" s="46">
        <f t="shared" si="44"/>
        <v>636.4</v>
      </c>
      <c r="M440" s="46">
        <f t="shared" si="45"/>
        <v>700.04000000000008</v>
      </c>
      <c r="N440" s="15" t="s">
        <v>14</v>
      </c>
      <c r="O440" s="19">
        <v>6</v>
      </c>
      <c r="P440" s="101"/>
      <c r="Q440" s="48">
        <f t="shared" si="46"/>
        <v>0</v>
      </c>
      <c r="R440" s="48">
        <f t="shared" si="47"/>
        <v>0</v>
      </c>
      <c r="S440" s="48">
        <f t="shared" si="48"/>
        <v>0</v>
      </c>
      <c r="T440" s="102"/>
    </row>
    <row r="441" spans="1:20" ht="47.25" x14ac:dyDescent="0.2">
      <c r="A441" s="9" t="s">
        <v>9</v>
      </c>
      <c r="B441" s="9" t="s">
        <v>20</v>
      </c>
      <c r="C441" s="9" t="s">
        <v>2232</v>
      </c>
      <c r="D441" s="74" t="s">
        <v>1513</v>
      </c>
      <c r="E441" s="78" t="s">
        <v>1514</v>
      </c>
      <c r="F441" s="88"/>
      <c r="G441" s="79">
        <v>7</v>
      </c>
      <c r="H441" s="86">
        <f t="shared" si="42"/>
        <v>14</v>
      </c>
      <c r="I441" s="87">
        <v>31.82</v>
      </c>
      <c r="J441" s="13">
        <v>0.1</v>
      </c>
      <c r="K441" s="47">
        <f t="shared" si="43"/>
        <v>35.002000000000002</v>
      </c>
      <c r="L441" s="46">
        <f t="shared" si="44"/>
        <v>445.48</v>
      </c>
      <c r="M441" s="46">
        <f t="shared" si="45"/>
        <v>490.02800000000002</v>
      </c>
      <c r="N441" s="15" t="s">
        <v>14</v>
      </c>
      <c r="O441" s="19">
        <v>6</v>
      </c>
      <c r="P441" s="101"/>
      <c r="Q441" s="48">
        <f t="shared" si="46"/>
        <v>0</v>
      </c>
      <c r="R441" s="48">
        <f t="shared" si="47"/>
        <v>0</v>
      </c>
      <c r="S441" s="48">
        <f t="shared" si="48"/>
        <v>0</v>
      </c>
      <c r="T441" s="102"/>
    </row>
    <row r="442" spans="1:20" ht="47.25" x14ac:dyDescent="0.2">
      <c r="A442" s="9" t="s">
        <v>9</v>
      </c>
      <c r="B442" s="9" t="s">
        <v>20</v>
      </c>
      <c r="C442" s="9" t="s">
        <v>2232</v>
      </c>
      <c r="D442" s="74" t="s">
        <v>1515</v>
      </c>
      <c r="E442" s="78" t="s">
        <v>1516</v>
      </c>
      <c r="F442" s="88"/>
      <c r="G442" s="79">
        <v>3</v>
      </c>
      <c r="H442" s="86">
        <f t="shared" si="42"/>
        <v>6</v>
      </c>
      <c r="I442" s="87">
        <v>8.98</v>
      </c>
      <c r="J442" s="13">
        <v>0.1</v>
      </c>
      <c r="K442" s="47">
        <f t="shared" si="43"/>
        <v>9.8780000000000001</v>
      </c>
      <c r="L442" s="46">
        <f t="shared" si="44"/>
        <v>53.88</v>
      </c>
      <c r="M442" s="46">
        <f t="shared" si="45"/>
        <v>59.268000000000001</v>
      </c>
      <c r="N442" s="15" t="s">
        <v>23</v>
      </c>
      <c r="O442" s="19">
        <v>6</v>
      </c>
      <c r="P442" s="101"/>
      <c r="Q442" s="48">
        <f t="shared" si="46"/>
        <v>0</v>
      </c>
      <c r="R442" s="48">
        <f t="shared" si="47"/>
        <v>0</v>
      </c>
      <c r="S442" s="48">
        <f t="shared" si="48"/>
        <v>0</v>
      </c>
      <c r="T442" s="102"/>
    </row>
    <row r="443" spans="1:20" ht="47.25" x14ac:dyDescent="0.2">
      <c r="A443" s="9" t="s">
        <v>9</v>
      </c>
      <c r="B443" s="9" t="s">
        <v>20</v>
      </c>
      <c r="C443" s="9" t="s">
        <v>2233</v>
      </c>
      <c r="D443" s="74" t="s">
        <v>1550</v>
      </c>
      <c r="E443" s="96" t="s">
        <v>1551</v>
      </c>
      <c r="F443" s="74"/>
      <c r="G443" s="79">
        <v>18</v>
      </c>
      <c r="H443" s="86">
        <f t="shared" si="42"/>
        <v>36</v>
      </c>
      <c r="I443" s="87">
        <v>81.47</v>
      </c>
      <c r="J443" s="18">
        <v>0.21</v>
      </c>
      <c r="K443" s="47">
        <f t="shared" si="43"/>
        <v>98.578699999999998</v>
      </c>
      <c r="L443" s="46">
        <f t="shared" si="44"/>
        <v>2932.92</v>
      </c>
      <c r="M443" s="46">
        <f t="shared" si="45"/>
        <v>3548.8332</v>
      </c>
      <c r="N443" s="15" t="s">
        <v>14</v>
      </c>
      <c r="O443" s="11">
        <v>100</v>
      </c>
      <c r="P443" s="101"/>
      <c r="Q443" s="48">
        <f t="shared" si="46"/>
        <v>0</v>
      </c>
      <c r="R443" s="48">
        <f t="shared" si="47"/>
        <v>0</v>
      </c>
      <c r="S443" s="48">
        <f t="shared" si="48"/>
        <v>0</v>
      </c>
      <c r="T443" s="102"/>
    </row>
    <row r="444" spans="1:20" ht="47.25" x14ac:dyDescent="0.2">
      <c r="A444" s="9" t="s">
        <v>9</v>
      </c>
      <c r="B444" s="9" t="s">
        <v>20</v>
      </c>
      <c r="C444" s="9" t="s">
        <v>1556</v>
      </c>
      <c r="D444" s="74" t="s">
        <v>1555</v>
      </c>
      <c r="E444" s="92" t="s">
        <v>1556</v>
      </c>
      <c r="F444" s="88" t="s">
        <v>1557</v>
      </c>
      <c r="G444" s="79">
        <v>24</v>
      </c>
      <c r="H444" s="86">
        <f t="shared" si="42"/>
        <v>48</v>
      </c>
      <c r="I444" s="87">
        <v>142.12</v>
      </c>
      <c r="J444" s="13">
        <v>0.21</v>
      </c>
      <c r="K444" s="47">
        <f t="shared" si="43"/>
        <v>171.96520000000001</v>
      </c>
      <c r="L444" s="46">
        <f t="shared" si="44"/>
        <v>6821.76</v>
      </c>
      <c r="M444" s="46">
        <f t="shared" si="45"/>
        <v>8254.3296000000009</v>
      </c>
      <c r="N444" s="15" t="s">
        <v>14</v>
      </c>
      <c r="O444" s="23">
        <v>25</v>
      </c>
      <c r="P444" s="101"/>
      <c r="Q444" s="48">
        <f t="shared" si="46"/>
        <v>0</v>
      </c>
      <c r="R444" s="48">
        <f t="shared" si="47"/>
        <v>0</v>
      </c>
      <c r="S444" s="48">
        <f t="shared" si="48"/>
        <v>0</v>
      </c>
      <c r="T444" s="102"/>
    </row>
    <row r="445" spans="1:20" ht="47.25" x14ac:dyDescent="0.2">
      <c r="A445" s="9" t="s">
        <v>9</v>
      </c>
      <c r="B445" s="9" t="s">
        <v>20</v>
      </c>
      <c r="C445" s="9" t="s">
        <v>1795</v>
      </c>
      <c r="D445" s="74" t="s">
        <v>1794</v>
      </c>
      <c r="E445" s="75" t="s">
        <v>1795</v>
      </c>
      <c r="F445" s="75" t="s">
        <v>1796</v>
      </c>
      <c r="G445" s="79">
        <v>1</v>
      </c>
      <c r="H445" s="86">
        <f t="shared" si="42"/>
        <v>2</v>
      </c>
      <c r="I445" s="87">
        <v>20.72</v>
      </c>
      <c r="J445" s="13">
        <v>0.21</v>
      </c>
      <c r="K445" s="47">
        <f t="shared" si="43"/>
        <v>25.071199999999997</v>
      </c>
      <c r="L445" s="46">
        <f t="shared" si="44"/>
        <v>41.44</v>
      </c>
      <c r="M445" s="46">
        <f t="shared" si="45"/>
        <v>50.142399999999995</v>
      </c>
      <c r="N445" s="15" t="s">
        <v>14</v>
      </c>
      <c r="O445" s="28">
        <v>3</v>
      </c>
      <c r="P445" s="101"/>
      <c r="Q445" s="48">
        <f t="shared" si="46"/>
        <v>0</v>
      </c>
      <c r="R445" s="48">
        <f t="shared" si="47"/>
        <v>0</v>
      </c>
      <c r="S445" s="48">
        <f t="shared" si="48"/>
        <v>0</v>
      </c>
      <c r="T445" s="102"/>
    </row>
    <row r="446" spans="1:20" ht="47.25" x14ac:dyDescent="0.2">
      <c r="A446" s="9" t="s">
        <v>9</v>
      </c>
      <c r="B446" s="9" t="s">
        <v>20</v>
      </c>
      <c r="C446" s="9" t="s">
        <v>1798</v>
      </c>
      <c r="D446" s="74" t="s">
        <v>1797</v>
      </c>
      <c r="E446" s="75" t="s">
        <v>1798</v>
      </c>
      <c r="F446" s="75" t="s">
        <v>1799</v>
      </c>
      <c r="G446" s="79">
        <v>2</v>
      </c>
      <c r="H446" s="86">
        <f t="shared" si="42"/>
        <v>4</v>
      </c>
      <c r="I446" s="87">
        <v>7.96</v>
      </c>
      <c r="J446" s="13">
        <v>0.21</v>
      </c>
      <c r="K446" s="47">
        <f t="shared" si="43"/>
        <v>9.6316000000000006</v>
      </c>
      <c r="L446" s="46">
        <f t="shared" si="44"/>
        <v>31.84</v>
      </c>
      <c r="M446" s="46">
        <f t="shared" si="45"/>
        <v>38.526400000000002</v>
      </c>
      <c r="N446" s="15" t="s">
        <v>23</v>
      </c>
      <c r="O446" s="28">
        <v>1</v>
      </c>
      <c r="P446" s="101"/>
      <c r="Q446" s="48">
        <f t="shared" si="46"/>
        <v>0</v>
      </c>
      <c r="R446" s="48">
        <f t="shared" si="47"/>
        <v>0</v>
      </c>
      <c r="S446" s="48">
        <f t="shared" si="48"/>
        <v>0</v>
      </c>
      <c r="T446" s="102"/>
    </row>
    <row r="447" spans="1:20" ht="47.25" x14ac:dyDescent="0.2">
      <c r="A447" s="9" t="s">
        <v>9</v>
      </c>
      <c r="B447" s="9" t="s">
        <v>20</v>
      </c>
      <c r="C447" s="9" t="s">
        <v>1801</v>
      </c>
      <c r="D447" s="74" t="s">
        <v>1800</v>
      </c>
      <c r="E447" s="75" t="s">
        <v>1801</v>
      </c>
      <c r="F447" s="75" t="s">
        <v>1802</v>
      </c>
      <c r="G447" s="79">
        <v>1</v>
      </c>
      <c r="H447" s="86">
        <f t="shared" si="42"/>
        <v>2</v>
      </c>
      <c r="I447" s="87">
        <v>53.15</v>
      </c>
      <c r="J447" s="13">
        <v>0.21</v>
      </c>
      <c r="K447" s="47">
        <f t="shared" si="43"/>
        <v>64.311499999999995</v>
      </c>
      <c r="L447" s="46">
        <f t="shared" si="44"/>
        <v>106.3</v>
      </c>
      <c r="M447" s="46">
        <f t="shared" si="45"/>
        <v>128.62299999999999</v>
      </c>
      <c r="N447" s="15" t="s">
        <v>14</v>
      </c>
      <c r="O447" s="28">
        <v>3</v>
      </c>
      <c r="P447" s="101"/>
      <c r="Q447" s="48">
        <f t="shared" si="46"/>
        <v>0</v>
      </c>
      <c r="R447" s="48">
        <f t="shared" si="47"/>
        <v>0</v>
      </c>
      <c r="S447" s="48">
        <f t="shared" si="48"/>
        <v>0</v>
      </c>
      <c r="T447" s="102"/>
    </row>
    <row r="448" spans="1:20" ht="47.25" x14ac:dyDescent="0.2">
      <c r="A448" s="9" t="s">
        <v>9</v>
      </c>
      <c r="B448" s="9" t="s">
        <v>20</v>
      </c>
      <c r="C448" s="9" t="s">
        <v>511</v>
      </c>
      <c r="D448" s="74" t="s">
        <v>510</v>
      </c>
      <c r="E448" s="78" t="s">
        <v>511</v>
      </c>
      <c r="F448" s="74"/>
      <c r="G448" s="79">
        <v>4</v>
      </c>
      <c r="H448" s="86">
        <f t="shared" si="42"/>
        <v>8</v>
      </c>
      <c r="I448" s="87">
        <v>229.5</v>
      </c>
      <c r="J448" s="13">
        <v>0.21</v>
      </c>
      <c r="K448" s="47">
        <f t="shared" si="43"/>
        <v>277.69499999999999</v>
      </c>
      <c r="L448" s="46">
        <f t="shared" si="44"/>
        <v>1836</v>
      </c>
      <c r="M448" s="46">
        <f t="shared" si="45"/>
        <v>2221.56</v>
      </c>
      <c r="N448" s="15" t="s">
        <v>14</v>
      </c>
      <c r="O448" s="11">
        <v>50</v>
      </c>
      <c r="P448" s="101"/>
      <c r="Q448" s="48">
        <f t="shared" si="46"/>
        <v>0</v>
      </c>
      <c r="R448" s="48">
        <f t="shared" si="47"/>
        <v>0</v>
      </c>
      <c r="S448" s="48">
        <f t="shared" si="48"/>
        <v>0</v>
      </c>
      <c r="T448" s="102"/>
    </row>
    <row r="449" spans="1:20" ht="47.25" x14ac:dyDescent="0.2">
      <c r="A449" s="9" t="s">
        <v>9</v>
      </c>
      <c r="B449" s="9" t="s">
        <v>20</v>
      </c>
      <c r="C449" s="9" t="s">
        <v>602</v>
      </c>
      <c r="D449" s="74" t="s">
        <v>601</v>
      </c>
      <c r="E449" s="78" t="s">
        <v>602</v>
      </c>
      <c r="F449" s="74" t="s">
        <v>603</v>
      </c>
      <c r="G449" s="79">
        <v>43</v>
      </c>
      <c r="H449" s="86">
        <f t="shared" si="42"/>
        <v>86</v>
      </c>
      <c r="I449" s="87">
        <v>26.32</v>
      </c>
      <c r="J449" s="18">
        <v>0.21</v>
      </c>
      <c r="K449" s="47">
        <f t="shared" si="43"/>
        <v>31.847200000000001</v>
      </c>
      <c r="L449" s="46">
        <f t="shared" si="44"/>
        <v>2263.52</v>
      </c>
      <c r="M449" s="46">
        <f t="shared" si="45"/>
        <v>2738.8591999999999</v>
      </c>
      <c r="N449" s="15" t="s">
        <v>14</v>
      </c>
      <c r="O449" s="11">
        <v>30</v>
      </c>
      <c r="P449" s="101"/>
      <c r="Q449" s="48">
        <f t="shared" si="46"/>
        <v>0</v>
      </c>
      <c r="R449" s="48">
        <f t="shared" si="47"/>
        <v>0</v>
      </c>
      <c r="S449" s="48">
        <f t="shared" si="48"/>
        <v>0</v>
      </c>
      <c r="T449" s="102"/>
    </row>
    <row r="450" spans="1:20" ht="47.25" x14ac:dyDescent="0.2">
      <c r="A450" s="9" t="s">
        <v>9</v>
      </c>
      <c r="B450" s="9" t="s">
        <v>20</v>
      </c>
      <c r="C450" s="9" t="s">
        <v>2234</v>
      </c>
      <c r="D450" s="74" t="s">
        <v>935</v>
      </c>
      <c r="E450" s="78" t="s">
        <v>936</v>
      </c>
      <c r="F450" s="74" t="s">
        <v>937</v>
      </c>
      <c r="G450" s="79">
        <v>5</v>
      </c>
      <c r="H450" s="86">
        <f t="shared" ref="H450:H512" si="49">G450*2</f>
        <v>10</v>
      </c>
      <c r="I450" s="87">
        <v>85.68</v>
      </c>
      <c r="J450" s="13">
        <v>0.21</v>
      </c>
      <c r="K450" s="47">
        <f t="shared" ref="K450:K512" si="50">I450+I450*J450</f>
        <v>103.67280000000001</v>
      </c>
      <c r="L450" s="46">
        <f t="shared" ref="L450:L512" si="51">H450*I450</f>
        <v>856.80000000000007</v>
      </c>
      <c r="M450" s="46">
        <f t="shared" ref="M450:M512" si="52">H450*K450</f>
        <v>1036.7280000000001</v>
      </c>
      <c r="N450" s="15" t="s">
        <v>14</v>
      </c>
      <c r="O450" s="11">
        <v>10</v>
      </c>
      <c r="P450" s="101"/>
      <c r="Q450" s="48">
        <f t="shared" ref="Q450:Q512" si="53">P450+P450*J450</f>
        <v>0</v>
      </c>
      <c r="R450" s="48">
        <f t="shared" ref="R450:R512" si="54">P450*H450</f>
        <v>0</v>
      </c>
      <c r="S450" s="48">
        <f t="shared" ref="S450:S512" si="55">R450+R450*J450</f>
        <v>0</v>
      </c>
      <c r="T450" s="102"/>
    </row>
    <row r="451" spans="1:20" ht="47.25" x14ac:dyDescent="0.2">
      <c r="A451" s="9" t="s">
        <v>9</v>
      </c>
      <c r="B451" s="9" t="s">
        <v>20</v>
      </c>
      <c r="C451" s="9" t="s">
        <v>2235</v>
      </c>
      <c r="D451" s="74" t="s">
        <v>938</v>
      </c>
      <c r="E451" s="78" t="s">
        <v>939</v>
      </c>
      <c r="F451" s="74" t="s">
        <v>940</v>
      </c>
      <c r="G451" s="79">
        <v>21</v>
      </c>
      <c r="H451" s="86">
        <f t="shared" si="49"/>
        <v>42</v>
      </c>
      <c r="I451" s="87">
        <v>114.24</v>
      </c>
      <c r="J451" s="13">
        <v>0.21</v>
      </c>
      <c r="K451" s="47">
        <f t="shared" si="50"/>
        <v>138.2304</v>
      </c>
      <c r="L451" s="46">
        <f t="shared" si="51"/>
        <v>4798.08</v>
      </c>
      <c r="M451" s="46">
        <f t="shared" si="52"/>
        <v>5805.6768000000002</v>
      </c>
      <c r="N451" s="15" t="s">
        <v>14</v>
      </c>
      <c r="O451" s="17">
        <v>12</v>
      </c>
      <c r="P451" s="101"/>
      <c r="Q451" s="48">
        <f t="shared" si="53"/>
        <v>0</v>
      </c>
      <c r="R451" s="48">
        <f t="shared" si="54"/>
        <v>0</v>
      </c>
      <c r="S451" s="48">
        <f t="shared" si="55"/>
        <v>0</v>
      </c>
      <c r="T451" s="102"/>
    </row>
    <row r="452" spans="1:20" ht="47.25" x14ac:dyDescent="0.2">
      <c r="A452" s="9" t="s">
        <v>9</v>
      </c>
      <c r="B452" s="9" t="s">
        <v>20</v>
      </c>
      <c r="C452" s="9" t="s">
        <v>2236</v>
      </c>
      <c r="D452" s="74" t="s">
        <v>941</v>
      </c>
      <c r="E452" s="78" t="s">
        <v>942</v>
      </c>
      <c r="F452" s="74" t="s">
        <v>943</v>
      </c>
      <c r="G452" s="79">
        <v>3</v>
      </c>
      <c r="H452" s="86">
        <f t="shared" si="49"/>
        <v>6</v>
      </c>
      <c r="I452" s="87">
        <v>114.24</v>
      </c>
      <c r="J452" s="13">
        <v>0.21</v>
      </c>
      <c r="K452" s="47">
        <f t="shared" si="50"/>
        <v>138.2304</v>
      </c>
      <c r="L452" s="46">
        <f t="shared" si="51"/>
        <v>685.43999999999994</v>
      </c>
      <c r="M452" s="46">
        <f t="shared" si="52"/>
        <v>829.38239999999996</v>
      </c>
      <c r="N452" s="15" t="s">
        <v>14</v>
      </c>
      <c r="O452" s="11">
        <v>12</v>
      </c>
      <c r="P452" s="101"/>
      <c r="Q452" s="48">
        <f t="shared" si="53"/>
        <v>0</v>
      </c>
      <c r="R452" s="48">
        <f t="shared" si="54"/>
        <v>0</v>
      </c>
      <c r="S452" s="48">
        <f t="shared" si="55"/>
        <v>0</v>
      </c>
      <c r="T452" s="102"/>
    </row>
    <row r="453" spans="1:20" ht="47.25" x14ac:dyDescent="0.2">
      <c r="A453" s="9" t="s">
        <v>9</v>
      </c>
      <c r="B453" s="9" t="s">
        <v>20</v>
      </c>
      <c r="C453" s="9" t="s">
        <v>2237</v>
      </c>
      <c r="D453" s="74" t="s">
        <v>1014</v>
      </c>
      <c r="E453" s="78" t="s">
        <v>1015</v>
      </c>
      <c r="F453" s="88"/>
      <c r="G453" s="79">
        <v>1</v>
      </c>
      <c r="H453" s="86">
        <f t="shared" si="49"/>
        <v>2</v>
      </c>
      <c r="I453" s="87">
        <v>45.17</v>
      </c>
      <c r="J453" s="13">
        <v>0.1</v>
      </c>
      <c r="K453" s="47">
        <f t="shared" si="50"/>
        <v>49.687000000000005</v>
      </c>
      <c r="L453" s="46">
        <f t="shared" si="51"/>
        <v>90.34</v>
      </c>
      <c r="M453" s="46">
        <f t="shared" si="52"/>
        <v>99.374000000000009</v>
      </c>
      <c r="N453" s="15" t="s">
        <v>14</v>
      </c>
      <c r="O453" s="11">
        <v>80</v>
      </c>
      <c r="P453" s="101"/>
      <c r="Q453" s="48">
        <f t="shared" si="53"/>
        <v>0</v>
      </c>
      <c r="R453" s="48">
        <f t="shared" si="54"/>
        <v>0</v>
      </c>
      <c r="S453" s="48">
        <f t="shared" si="55"/>
        <v>0</v>
      </c>
      <c r="T453" s="102"/>
    </row>
    <row r="454" spans="1:20" ht="63" x14ac:dyDescent="0.2">
      <c r="A454" s="9" t="s">
        <v>9</v>
      </c>
      <c r="B454" s="9" t="s">
        <v>20</v>
      </c>
      <c r="C454" s="9" t="s">
        <v>2238</v>
      </c>
      <c r="D454" s="74" t="s">
        <v>1016</v>
      </c>
      <c r="E454" s="78" t="s">
        <v>1017</v>
      </c>
      <c r="F454" s="74" t="s">
        <v>1018</v>
      </c>
      <c r="G454" s="79">
        <v>2</v>
      </c>
      <c r="H454" s="86">
        <f t="shared" si="49"/>
        <v>4</v>
      </c>
      <c r="I454" s="87">
        <v>13.26</v>
      </c>
      <c r="J454" s="13">
        <v>0.1</v>
      </c>
      <c r="K454" s="47">
        <f t="shared" si="50"/>
        <v>14.586</v>
      </c>
      <c r="L454" s="46">
        <f t="shared" si="51"/>
        <v>53.04</v>
      </c>
      <c r="M454" s="46">
        <f t="shared" si="52"/>
        <v>58.344000000000001</v>
      </c>
      <c r="N454" s="15" t="s">
        <v>14</v>
      </c>
      <c r="O454" s="11">
        <v>26</v>
      </c>
      <c r="P454" s="101"/>
      <c r="Q454" s="48">
        <f t="shared" si="53"/>
        <v>0</v>
      </c>
      <c r="R454" s="48">
        <f t="shared" si="54"/>
        <v>0</v>
      </c>
      <c r="S454" s="48">
        <f t="shared" si="55"/>
        <v>0</v>
      </c>
      <c r="T454" s="102"/>
    </row>
    <row r="455" spans="1:20" ht="63" x14ac:dyDescent="0.2">
      <c r="A455" s="9" t="s">
        <v>9</v>
      </c>
      <c r="B455" s="9" t="s">
        <v>20</v>
      </c>
      <c r="C455" s="9" t="s">
        <v>2238</v>
      </c>
      <c r="D455" s="74" t="s">
        <v>1019</v>
      </c>
      <c r="E455" s="78" t="s">
        <v>1020</v>
      </c>
      <c r="F455" s="74" t="s">
        <v>1021</v>
      </c>
      <c r="G455" s="79">
        <v>3</v>
      </c>
      <c r="H455" s="86">
        <f t="shared" si="49"/>
        <v>6</v>
      </c>
      <c r="I455" s="87">
        <v>12.24</v>
      </c>
      <c r="J455" s="13">
        <v>0.1</v>
      </c>
      <c r="K455" s="47">
        <f t="shared" si="50"/>
        <v>13.464</v>
      </c>
      <c r="L455" s="46">
        <f t="shared" si="51"/>
        <v>73.44</v>
      </c>
      <c r="M455" s="46">
        <f t="shared" si="52"/>
        <v>80.784000000000006</v>
      </c>
      <c r="N455" s="15" t="s">
        <v>14</v>
      </c>
      <c r="O455" s="11">
        <v>24</v>
      </c>
      <c r="P455" s="101"/>
      <c r="Q455" s="48">
        <f t="shared" si="53"/>
        <v>0</v>
      </c>
      <c r="R455" s="48">
        <f t="shared" si="54"/>
        <v>0</v>
      </c>
      <c r="S455" s="48">
        <f t="shared" si="55"/>
        <v>0</v>
      </c>
      <c r="T455" s="102"/>
    </row>
    <row r="456" spans="1:20" ht="47.25" x14ac:dyDescent="0.2">
      <c r="A456" s="9" t="s">
        <v>9</v>
      </c>
      <c r="B456" s="9" t="s">
        <v>20</v>
      </c>
      <c r="C456" s="9" t="s">
        <v>2239</v>
      </c>
      <c r="D456" s="74" t="s">
        <v>1030</v>
      </c>
      <c r="E456" s="78" t="s">
        <v>1031</v>
      </c>
      <c r="F456" s="74" t="s">
        <v>1032</v>
      </c>
      <c r="G456" s="79">
        <v>749</v>
      </c>
      <c r="H456" s="86">
        <f t="shared" si="49"/>
        <v>1498</v>
      </c>
      <c r="I456" s="87">
        <v>20.16</v>
      </c>
      <c r="J456" s="13">
        <v>0.21</v>
      </c>
      <c r="K456" s="47">
        <f t="shared" si="50"/>
        <v>24.393599999999999</v>
      </c>
      <c r="L456" s="46">
        <f t="shared" si="51"/>
        <v>30199.68</v>
      </c>
      <c r="M456" s="46">
        <f t="shared" si="52"/>
        <v>36541.612799999995</v>
      </c>
      <c r="N456" s="15" t="s">
        <v>14</v>
      </c>
      <c r="O456" s="17">
        <v>6</v>
      </c>
      <c r="P456" s="101"/>
      <c r="Q456" s="48">
        <f t="shared" si="53"/>
        <v>0</v>
      </c>
      <c r="R456" s="48">
        <f t="shared" si="54"/>
        <v>0</v>
      </c>
      <c r="S456" s="48">
        <f t="shared" si="55"/>
        <v>0</v>
      </c>
      <c r="T456" s="102"/>
    </row>
    <row r="457" spans="1:20" ht="47.25" x14ac:dyDescent="0.2">
      <c r="A457" s="9" t="s">
        <v>9</v>
      </c>
      <c r="B457" s="9" t="s">
        <v>20</v>
      </c>
      <c r="C457" s="9" t="s">
        <v>1034</v>
      </c>
      <c r="D457" s="74" t="s">
        <v>1033</v>
      </c>
      <c r="E457" s="78" t="s">
        <v>1034</v>
      </c>
      <c r="F457" s="74" t="s">
        <v>1035</v>
      </c>
      <c r="G457" s="79">
        <v>1</v>
      </c>
      <c r="H457" s="86">
        <f t="shared" si="49"/>
        <v>2</v>
      </c>
      <c r="I457" s="87">
        <v>15.01</v>
      </c>
      <c r="J457" s="13">
        <v>0.21</v>
      </c>
      <c r="K457" s="47">
        <f t="shared" si="50"/>
        <v>18.162099999999999</v>
      </c>
      <c r="L457" s="46">
        <f t="shared" si="51"/>
        <v>30.02</v>
      </c>
      <c r="M457" s="46">
        <f t="shared" si="52"/>
        <v>36.324199999999998</v>
      </c>
      <c r="N457" s="15" t="s">
        <v>14</v>
      </c>
      <c r="O457" s="11">
        <v>6</v>
      </c>
      <c r="P457" s="101"/>
      <c r="Q457" s="48">
        <f t="shared" si="53"/>
        <v>0</v>
      </c>
      <c r="R457" s="48">
        <f t="shared" si="54"/>
        <v>0</v>
      </c>
      <c r="S457" s="48">
        <f t="shared" si="55"/>
        <v>0</v>
      </c>
      <c r="T457" s="102"/>
    </row>
    <row r="458" spans="1:20" ht="47.25" x14ac:dyDescent="0.2">
      <c r="A458" s="9" t="s">
        <v>9</v>
      </c>
      <c r="B458" s="9" t="s">
        <v>20</v>
      </c>
      <c r="C458" s="9" t="s">
        <v>2240</v>
      </c>
      <c r="D458" s="74" t="s">
        <v>1038</v>
      </c>
      <c r="E458" s="91" t="s">
        <v>1039</v>
      </c>
      <c r="F458" s="95">
        <v>14178</v>
      </c>
      <c r="G458" s="79">
        <v>2</v>
      </c>
      <c r="H458" s="86">
        <f t="shared" si="49"/>
        <v>4</v>
      </c>
      <c r="I458" s="87">
        <v>6.73</v>
      </c>
      <c r="J458" s="13">
        <v>0.21</v>
      </c>
      <c r="K458" s="47">
        <f t="shared" si="50"/>
        <v>8.1433</v>
      </c>
      <c r="L458" s="46">
        <f t="shared" si="51"/>
        <v>26.92</v>
      </c>
      <c r="M458" s="46">
        <f t="shared" si="52"/>
        <v>32.5732</v>
      </c>
      <c r="N458" s="15" t="s">
        <v>14</v>
      </c>
      <c r="O458" s="22">
        <v>400</v>
      </c>
      <c r="P458" s="101"/>
      <c r="Q458" s="48">
        <f t="shared" si="53"/>
        <v>0</v>
      </c>
      <c r="R458" s="48">
        <f t="shared" si="54"/>
        <v>0</v>
      </c>
      <c r="S458" s="48">
        <f t="shared" si="55"/>
        <v>0</v>
      </c>
      <c r="T458" s="102"/>
    </row>
    <row r="459" spans="1:20" ht="63" x14ac:dyDescent="0.2">
      <c r="A459" s="9" t="s">
        <v>9</v>
      </c>
      <c r="B459" s="9" t="s">
        <v>20</v>
      </c>
      <c r="C459" s="9" t="s">
        <v>2241</v>
      </c>
      <c r="D459" s="74" t="s">
        <v>1077</v>
      </c>
      <c r="E459" s="78" t="s">
        <v>1078</v>
      </c>
      <c r="F459" s="74" t="s">
        <v>1079</v>
      </c>
      <c r="G459" s="79">
        <v>52</v>
      </c>
      <c r="H459" s="86">
        <f t="shared" si="49"/>
        <v>104</v>
      </c>
      <c r="I459" s="87">
        <v>3.96</v>
      </c>
      <c r="J459" s="13">
        <v>0.21</v>
      </c>
      <c r="K459" s="47">
        <f t="shared" si="50"/>
        <v>4.7915999999999999</v>
      </c>
      <c r="L459" s="46">
        <f t="shared" si="51"/>
        <v>411.84</v>
      </c>
      <c r="M459" s="46">
        <f t="shared" si="52"/>
        <v>498.32639999999998</v>
      </c>
      <c r="N459" s="15" t="s">
        <v>14</v>
      </c>
      <c r="O459" s="11">
        <v>30</v>
      </c>
      <c r="P459" s="101"/>
      <c r="Q459" s="48">
        <f t="shared" si="53"/>
        <v>0</v>
      </c>
      <c r="R459" s="48">
        <f t="shared" si="54"/>
        <v>0</v>
      </c>
      <c r="S459" s="48">
        <f t="shared" si="55"/>
        <v>0</v>
      </c>
      <c r="T459" s="102"/>
    </row>
    <row r="460" spans="1:20" ht="47.25" x14ac:dyDescent="0.2">
      <c r="A460" s="9" t="s">
        <v>9</v>
      </c>
      <c r="B460" s="9" t="s">
        <v>20</v>
      </c>
      <c r="C460" s="9" t="s">
        <v>2242</v>
      </c>
      <c r="D460" s="74" t="s">
        <v>1080</v>
      </c>
      <c r="E460" s="78" t="s">
        <v>1081</v>
      </c>
      <c r="F460" s="74" t="s">
        <v>1082</v>
      </c>
      <c r="G460" s="79">
        <v>18</v>
      </c>
      <c r="H460" s="86">
        <f t="shared" si="49"/>
        <v>36</v>
      </c>
      <c r="I460" s="87">
        <v>6.66</v>
      </c>
      <c r="J460" s="13">
        <v>0.21</v>
      </c>
      <c r="K460" s="47">
        <f t="shared" si="50"/>
        <v>8.0586000000000002</v>
      </c>
      <c r="L460" s="46">
        <f t="shared" si="51"/>
        <v>239.76</v>
      </c>
      <c r="M460" s="46">
        <f t="shared" si="52"/>
        <v>290.1096</v>
      </c>
      <c r="N460" s="15" t="s">
        <v>14</v>
      </c>
      <c r="O460" s="11">
        <v>25</v>
      </c>
      <c r="P460" s="101"/>
      <c r="Q460" s="48">
        <f t="shared" si="53"/>
        <v>0</v>
      </c>
      <c r="R460" s="48">
        <f t="shared" si="54"/>
        <v>0</v>
      </c>
      <c r="S460" s="48">
        <f t="shared" si="55"/>
        <v>0</v>
      </c>
      <c r="T460" s="102"/>
    </row>
    <row r="461" spans="1:20" ht="47.25" x14ac:dyDescent="0.2">
      <c r="A461" s="9" t="s">
        <v>9</v>
      </c>
      <c r="B461" s="9" t="s">
        <v>20</v>
      </c>
      <c r="C461" s="9" t="s">
        <v>2243</v>
      </c>
      <c r="D461" s="74" t="s">
        <v>1083</v>
      </c>
      <c r="E461" s="78" t="s">
        <v>1084</v>
      </c>
      <c r="F461" s="74" t="s">
        <v>1085</v>
      </c>
      <c r="G461" s="79">
        <v>1</v>
      </c>
      <c r="H461" s="86">
        <f t="shared" si="49"/>
        <v>2</v>
      </c>
      <c r="I461" s="87">
        <v>37.4</v>
      </c>
      <c r="J461" s="13">
        <v>0.21</v>
      </c>
      <c r="K461" s="47">
        <f t="shared" si="50"/>
        <v>45.253999999999998</v>
      </c>
      <c r="L461" s="46">
        <f t="shared" si="51"/>
        <v>74.8</v>
      </c>
      <c r="M461" s="46">
        <f t="shared" si="52"/>
        <v>90.507999999999996</v>
      </c>
      <c r="N461" s="15" t="s">
        <v>14</v>
      </c>
      <c r="O461" s="11">
        <v>50</v>
      </c>
      <c r="P461" s="101"/>
      <c r="Q461" s="48">
        <f t="shared" si="53"/>
        <v>0</v>
      </c>
      <c r="R461" s="48">
        <f t="shared" si="54"/>
        <v>0</v>
      </c>
      <c r="S461" s="48">
        <f t="shared" si="55"/>
        <v>0</v>
      </c>
      <c r="T461" s="102"/>
    </row>
    <row r="462" spans="1:20" ht="47.25" x14ac:dyDescent="0.2">
      <c r="A462" s="9" t="s">
        <v>9</v>
      </c>
      <c r="B462" s="9" t="s">
        <v>20</v>
      </c>
      <c r="C462" s="9" t="s">
        <v>1094</v>
      </c>
      <c r="D462" s="74" t="s">
        <v>1093</v>
      </c>
      <c r="E462" s="78" t="s">
        <v>1094</v>
      </c>
      <c r="F462" s="74" t="s">
        <v>1095</v>
      </c>
      <c r="G462" s="79">
        <v>1</v>
      </c>
      <c r="H462" s="86">
        <f t="shared" si="49"/>
        <v>2</v>
      </c>
      <c r="I462" s="87">
        <v>10.199999999999999</v>
      </c>
      <c r="J462" s="13">
        <v>0.21</v>
      </c>
      <c r="K462" s="47">
        <f t="shared" si="50"/>
        <v>12.341999999999999</v>
      </c>
      <c r="L462" s="46">
        <f t="shared" si="51"/>
        <v>20.399999999999999</v>
      </c>
      <c r="M462" s="46">
        <f t="shared" si="52"/>
        <v>24.683999999999997</v>
      </c>
      <c r="N462" s="15" t="s">
        <v>14</v>
      </c>
      <c r="O462" s="11">
        <v>100</v>
      </c>
      <c r="P462" s="101"/>
      <c r="Q462" s="48">
        <f t="shared" si="53"/>
        <v>0</v>
      </c>
      <c r="R462" s="48">
        <f t="shared" si="54"/>
        <v>0</v>
      </c>
      <c r="S462" s="48">
        <f t="shared" si="55"/>
        <v>0</v>
      </c>
      <c r="T462" s="102"/>
    </row>
    <row r="463" spans="1:20" ht="47.25" x14ac:dyDescent="0.2">
      <c r="A463" s="9" t="s">
        <v>9</v>
      </c>
      <c r="B463" s="9" t="s">
        <v>20</v>
      </c>
      <c r="C463" s="9" t="s">
        <v>2244</v>
      </c>
      <c r="D463" s="74" t="s">
        <v>1132</v>
      </c>
      <c r="E463" s="78" t="s">
        <v>1133</v>
      </c>
      <c r="F463" s="88"/>
      <c r="G463" s="79">
        <v>105</v>
      </c>
      <c r="H463" s="86">
        <f t="shared" si="49"/>
        <v>210</v>
      </c>
      <c r="I463" s="87">
        <v>42.84</v>
      </c>
      <c r="J463" s="13">
        <v>0.21</v>
      </c>
      <c r="K463" s="47">
        <f t="shared" si="50"/>
        <v>51.836400000000005</v>
      </c>
      <c r="L463" s="46">
        <f t="shared" si="51"/>
        <v>8996.4000000000015</v>
      </c>
      <c r="M463" s="46">
        <f t="shared" si="52"/>
        <v>10885.644</v>
      </c>
      <c r="N463" s="15" t="s">
        <v>14</v>
      </c>
      <c r="O463" s="11">
        <v>75</v>
      </c>
      <c r="P463" s="101"/>
      <c r="Q463" s="48">
        <f t="shared" si="53"/>
        <v>0</v>
      </c>
      <c r="R463" s="48">
        <f t="shared" si="54"/>
        <v>0</v>
      </c>
      <c r="S463" s="48">
        <f t="shared" si="55"/>
        <v>0</v>
      </c>
      <c r="T463" s="102"/>
    </row>
    <row r="464" spans="1:20" ht="63" x14ac:dyDescent="0.2">
      <c r="A464" s="9" t="s">
        <v>9</v>
      </c>
      <c r="B464" s="9" t="s">
        <v>20</v>
      </c>
      <c r="C464" s="9" t="s">
        <v>2245</v>
      </c>
      <c r="D464" s="74" t="s">
        <v>1254</v>
      </c>
      <c r="E464" s="91" t="s">
        <v>1255</v>
      </c>
      <c r="F464" s="92" t="s">
        <v>1256</v>
      </c>
      <c r="G464" s="79">
        <v>1318</v>
      </c>
      <c r="H464" s="86">
        <f t="shared" si="49"/>
        <v>2636</v>
      </c>
      <c r="I464" s="87">
        <v>0.15</v>
      </c>
      <c r="J464" s="13">
        <v>0.21</v>
      </c>
      <c r="K464" s="47">
        <f t="shared" si="50"/>
        <v>0.18149999999999999</v>
      </c>
      <c r="L464" s="46">
        <f t="shared" si="51"/>
        <v>395.4</v>
      </c>
      <c r="M464" s="46">
        <f t="shared" si="52"/>
        <v>478.43399999999997</v>
      </c>
      <c r="N464" s="15" t="s">
        <v>14</v>
      </c>
      <c r="O464" s="22">
        <v>2</v>
      </c>
      <c r="P464" s="101"/>
      <c r="Q464" s="48">
        <f t="shared" si="53"/>
        <v>0</v>
      </c>
      <c r="R464" s="48">
        <f t="shared" si="54"/>
        <v>0</v>
      </c>
      <c r="S464" s="48">
        <f t="shared" si="55"/>
        <v>0</v>
      </c>
      <c r="T464" s="102"/>
    </row>
    <row r="465" spans="1:20" ht="47.25" x14ac:dyDescent="0.2">
      <c r="A465" s="9" t="s">
        <v>9</v>
      </c>
      <c r="B465" s="9" t="s">
        <v>20</v>
      </c>
      <c r="C465" s="9" t="s">
        <v>1282</v>
      </c>
      <c r="D465" s="74" t="s">
        <v>1281</v>
      </c>
      <c r="E465" s="78" t="s">
        <v>1282</v>
      </c>
      <c r="F465" s="74" t="s">
        <v>1283</v>
      </c>
      <c r="G465" s="79">
        <v>136</v>
      </c>
      <c r="H465" s="86">
        <f t="shared" si="49"/>
        <v>272</v>
      </c>
      <c r="I465" s="87">
        <v>83.59</v>
      </c>
      <c r="J465" s="13">
        <v>0.21</v>
      </c>
      <c r="K465" s="47">
        <f t="shared" si="50"/>
        <v>101.1439</v>
      </c>
      <c r="L465" s="46">
        <f t="shared" si="51"/>
        <v>22736.48</v>
      </c>
      <c r="M465" s="46">
        <f t="shared" si="52"/>
        <v>27511.140800000001</v>
      </c>
      <c r="N465" s="15" t="s">
        <v>14</v>
      </c>
      <c r="O465" s="11">
        <v>1440</v>
      </c>
      <c r="P465" s="101"/>
      <c r="Q465" s="48">
        <f t="shared" si="53"/>
        <v>0</v>
      </c>
      <c r="R465" s="48">
        <f t="shared" si="54"/>
        <v>0</v>
      </c>
      <c r="S465" s="48">
        <f t="shared" si="55"/>
        <v>0</v>
      </c>
      <c r="T465" s="102"/>
    </row>
    <row r="466" spans="1:20" ht="63" x14ac:dyDescent="0.2">
      <c r="A466" s="9" t="s">
        <v>9</v>
      </c>
      <c r="B466" s="9" t="s">
        <v>20</v>
      </c>
      <c r="C466" s="9" t="s">
        <v>2246</v>
      </c>
      <c r="D466" s="74" t="s">
        <v>1284</v>
      </c>
      <c r="E466" s="78" t="s">
        <v>1285</v>
      </c>
      <c r="F466" s="74" t="s">
        <v>1286</v>
      </c>
      <c r="G466" s="79">
        <v>92</v>
      </c>
      <c r="H466" s="86">
        <f t="shared" si="49"/>
        <v>184</v>
      </c>
      <c r="I466" s="87">
        <v>19.64</v>
      </c>
      <c r="J466" s="13">
        <v>0.21</v>
      </c>
      <c r="K466" s="47">
        <f t="shared" si="50"/>
        <v>23.764400000000002</v>
      </c>
      <c r="L466" s="46">
        <f t="shared" si="51"/>
        <v>3613.76</v>
      </c>
      <c r="M466" s="46">
        <f t="shared" si="52"/>
        <v>4372.6496000000006</v>
      </c>
      <c r="N466" s="15" t="s">
        <v>14</v>
      </c>
      <c r="O466" s="17">
        <v>6</v>
      </c>
      <c r="P466" s="101"/>
      <c r="Q466" s="48">
        <f t="shared" si="53"/>
        <v>0</v>
      </c>
      <c r="R466" s="48">
        <f t="shared" si="54"/>
        <v>0</v>
      </c>
      <c r="S466" s="48">
        <f t="shared" si="55"/>
        <v>0</v>
      </c>
      <c r="T466" s="102"/>
    </row>
    <row r="467" spans="1:20" ht="47.25" x14ac:dyDescent="0.2">
      <c r="A467" s="9" t="s">
        <v>9</v>
      </c>
      <c r="B467" s="9" t="s">
        <v>20</v>
      </c>
      <c r="C467" s="9" t="s">
        <v>2247</v>
      </c>
      <c r="D467" s="74" t="s">
        <v>1287</v>
      </c>
      <c r="E467" s="78" t="s">
        <v>1288</v>
      </c>
      <c r="F467" s="74" t="s">
        <v>1289</v>
      </c>
      <c r="G467" s="79">
        <v>1</v>
      </c>
      <c r="H467" s="86">
        <f t="shared" si="49"/>
        <v>2</v>
      </c>
      <c r="I467" s="87">
        <v>11.86</v>
      </c>
      <c r="J467" s="13">
        <v>0.21</v>
      </c>
      <c r="K467" s="47">
        <f t="shared" si="50"/>
        <v>14.3506</v>
      </c>
      <c r="L467" s="46">
        <f t="shared" si="51"/>
        <v>23.72</v>
      </c>
      <c r="M467" s="46">
        <f t="shared" si="52"/>
        <v>28.7012</v>
      </c>
      <c r="N467" s="15" t="s">
        <v>14</v>
      </c>
      <c r="O467" s="11">
        <v>3750</v>
      </c>
      <c r="P467" s="101"/>
      <c r="Q467" s="48">
        <f t="shared" si="53"/>
        <v>0</v>
      </c>
      <c r="R467" s="48">
        <f t="shared" si="54"/>
        <v>0</v>
      </c>
      <c r="S467" s="48">
        <f t="shared" si="55"/>
        <v>0</v>
      </c>
      <c r="T467" s="102"/>
    </row>
    <row r="468" spans="1:20" ht="47.25" x14ac:dyDescent="0.2">
      <c r="A468" s="9" t="s">
        <v>9</v>
      </c>
      <c r="B468" s="9" t="s">
        <v>20</v>
      </c>
      <c r="C468" s="9" t="s">
        <v>2248</v>
      </c>
      <c r="D468" s="74" t="s">
        <v>1290</v>
      </c>
      <c r="E468" s="78" t="s">
        <v>1291</v>
      </c>
      <c r="F468" s="74" t="s">
        <v>1292</v>
      </c>
      <c r="G468" s="79">
        <v>296</v>
      </c>
      <c r="H468" s="86">
        <f t="shared" si="49"/>
        <v>592</v>
      </c>
      <c r="I468" s="87">
        <v>21.05</v>
      </c>
      <c r="J468" s="13">
        <v>0.21</v>
      </c>
      <c r="K468" s="47">
        <f t="shared" si="50"/>
        <v>25.470500000000001</v>
      </c>
      <c r="L468" s="46">
        <f t="shared" si="51"/>
        <v>12461.6</v>
      </c>
      <c r="M468" s="46">
        <f t="shared" si="52"/>
        <v>15078.536</v>
      </c>
      <c r="N468" s="15" t="s">
        <v>14</v>
      </c>
      <c r="O468" s="17">
        <v>4000</v>
      </c>
      <c r="P468" s="101"/>
      <c r="Q468" s="48">
        <f t="shared" si="53"/>
        <v>0</v>
      </c>
      <c r="R468" s="48">
        <f t="shared" si="54"/>
        <v>0</v>
      </c>
      <c r="S468" s="48">
        <f t="shared" si="55"/>
        <v>0</v>
      </c>
      <c r="T468" s="102"/>
    </row>
    <row r="469" spans="1:20" ht="47.25" x14ac:dyDescent="0.2">
      <c r="A469" s="9" t="s">
        <v>9</v>
      </c>
      <c r="B469" s="9" t="s">
        <v>20</v>
      </c>
      <c r="C469" s="9" t="s">
        <v>1804</v>
      </c>
      <c r="D469" s="74" t="s">
        <v>1803</v>
      </c>
      <c r="E469" s="75" t="s">
        <v>1804</v>
      </c>
      <c r="F469" s="75" t="s">
        <v>1805</v>
      </c>
      <c r="G469" s="79">
        <v>1</v>
      </c>
      <c r="H469" s="86">
        <f t="shared" si="49"/>
        <v>2</v>
      </c>
      <c r="I469" s="87">
        <v>260.02999999999997</v>
      </c>
      <c r="J469" s="13">
        <v>0.21</v>
      </c>
      <c r="K469" s="47">
        <f t="shared" si="50"/>
        <v>314.63629999999995</v>
      </c>
      <c r="L469" s="46">
        <f t="shared" si="51"/>
        <v>520.05999999999995</v>
      </c>
      <c r="M469" s="46">
        <f t="shared" si="52"/>
        <v>629.2725999999999</v>
      </c>
      <c r="N469" s="15" t="s">
        <v>14</v>
      </c>
      <c r="O469" s="28">
        <v>16</v>
      </c>
      <c r="P469" s="101"/>
      <c r="Q469" s="48">
        <f t="shared" si="53"/>
        <v>0</v>
      </c>
      <c r="R469" s="48">
        <f t="shared" si="54"/>
        <v>0</v>
      </c>
      <c r="S469" s="48">
        <f t="shared" si="55"/>
        <v>0</v>
      </c>
      <c r="T469" s="102"/>
    </row>
    <row r="470" spans="1:20" ht="47.25" x14ac:dyDescent="0.2">
      <c r="A470" s="9" t="s">
        <v>9</v>
      </c>
      <c r="B470" s="9" t="s">
        <v>20</v>
      </c>
      <c r="C470" s="9" t="s">
        <v>2249</v>
      </c>
      <c r="D470" s="74" t="s">
        <v>408</v>
      </c>
      <c r="E470" s="78" t="s">
        <v>409</v>
      </c>
      <c r="F470" s="88" t="s">
        <v>410</v>
      </c>
      <c r="G470" s="79">
        <v>1</v>
      </c>
      <c r="H470" s="86">
        <f t="shared" si="49"/>
        <v>2</v>
      </c>
      <c r="I470" s="87">
        <v>61.28</v>
      </c>
      <c r="J470" s="13">
        <v>0.21</v>
      </c>
      <c r="K470" s="47">
        <f t="shared" si="50"/>
        <v>74.148799999999994</v>
      </c>
      <c r="L470" s="46">
        <f t="shared" si="51"/>
        <v>122.56</v>
      </c>
      <c r="M470" s="46">
        <f t="shared" si="52"/>
        <v>148.29759999999999</v>
      </c>
      <c r="N470" s="15" t="s">
        <v>14</v>
      </c>
      <c r="O470" s="11">
        <v>316</v>
      </c>
      <c r="P470" s="101"/>
      <c r="Q470" s="48">
        <f t="shared" si="53"/>
        <v>0</v>
      </c>
      <c r="R470" s="48">
        <f t="shared" si="54"/>
        <v>0</v>
      </c>
      <c r="S470" s="48">
        <f t="shared" si="55"/>
        <v>0</v>
      </c>
      <c r="T470" s="102"/>
    </row>
    <row r="471" spans="1:20" ht="47.25" x14ac:dyDescent="0.2">
      <c r="A471" s="9" t="s">
        <v>9</v>
      </c>
      <c r="B471" s="9" t="s">
        <v>20</v>
      </c>
      <c r="C471" s="9" t="s">
        <v>2250</v>
      </c>
      <c r="D471" s="74" t="s">
        <v>411</v>
      </c>
      <c r="E471" s="78" t="s">
        <v>412</v>
      </c>
      <c r="F471" s="88" t="s">
        <v>413</v>
      </c>
      <c r="G471" s="79">
        <v>1</v>
      </c>
      <c r="H471" s="86">
        <f t="shared" si="49"/>
        <v>2</v>
      </c>
      <c r="I471" s="87">
        <v>30.47</v>
      </c>
      <c r="J471" s="13">
        <v>0.21</v>
      </c>
      <c r="K471" s="47">
        <f t="shared" si="50"/>
        <v>36.868699999999997</v>
      </c>
      <c r="L471" s="46">
        <f t="shared" si="51"/>
        <v>60.94</v>
      </c>
      <c r="M471" s="46">
        <f t="shared" si="52"/>
        <v>73.737399999999994</v>
      </c>
      <c r="N471" s="15" t="s">
        <v>14</v>
      </c>
      <c r="O471" s="19">
        <v>3</v>
      </c>
      <c r="P471" s="101"/>
      <c r="Q471" s="48">
        <f t="shared" si="53"/>
        <v>0</v>
      </c>
      <c r="R471" s="48">
        <f t="shared" si="54"/>
        <v>0</v>
      </c>
      <c r="S471" s="48">
        <f t="shared" si="55"/>
        <v>0</v>
      </c>
      <c r="T471" s="102"/>
    </row>
    <row r="472" spans="1:20" ht="47.25" x14ac:dyDescent="0.2">
      <c r="A472" s="9" t="s">
        <v>9</v>
      </c>
      <c r="B472" s="9" t="s">
        <v>20</v>
      </c>
      <c r="C472" s="9" t="s">
        <v>2251</v>
      </c>
      <c r="D472" s="74" t="s">
        <v>414</v>
      </c>
      <c r="E472" s="78" t="s">
        <v>415</v>
      </c>
      <c r="F472" s="88" t="s">
        <v>416</v>
      </c>
      <c r="G472" s="79">
        <v>1</v>
      </c>
      <c r="H472" s="86">
        <f t="shared" si="49"/>
        <v>2</v>
      </c>
      <c r="I472" s="87">
        <v>104.97</v>
      </c>
      <c r="J472" s="13">
        <v>0.21</v>
      </c>
      <c r="K472" s="47">
        <f t="shared" si="50"/>
        <v>127.0137</v>
      </c>
      <c r="L472" s="46">
        <f t="shared" si="51"/>
        <v>209.94</v>
      </c>
      <c r="M472" s="46">
        <f t="shared" si="52"/>
        <v>254.0274</v>
      </c>
      <c r="N472" s="15" t="s">
        <v>23</v>
      </c>
      <c r="O472" s="19">
        <v>1</v>
      </c>
      <c r="P472" s="101"/>
      <c r="Q472" s="48">
        <f t="shared" si="53"/>
        <v>0</v>
      </c>
      <c r="R472" s="48">
        <f t="shared" si="54"/>
        <v>0</v>
      </c>
      <c r="S472" s="48">
        <f t="shared" si="55"/>
        <v>0</v>
      </c>
      <c r="T472" s="102"/>
    </row>
    <row r="473" spans="1:20" ht="47.25" x14ac:dyDescent="0.2">
      <c r="A473" s="9" t="s">
        <v>9</v>
      </c>
      <c r="B473" s="9" t="s">
        <v>20</v>
      </c>
      <c r="C473" s="9" t="s">
        <v>2252</v>
      </c>
      <c r="D473" s="74" t="s">
        <v>424</v>
      </c>
      <c r="E473" s="78" t="s">
        <v>425</v>
      </c>
      <c r="F473" s="88" t="s">
        <v>426</v>
      </c>
      <c r="G473" s="79">
        <v>1</v>
      </c>
      <c r="H473" s="86">
        <f t="shared" si="49"/>
        <v>2</v>
      </c>
      <c r="I473" s="87">
        <v>117.58</v>
      </c>
      <c r="J473" s="18">
        <v>0.21</v>
      </c>
      <c r="K473" s="47">
        <f t="shared" si="50"/>
        <v>142.27179999999998</v>
      </c>
      <c r="L473" s="46">
        <f t="shared" si="51"/>
        <v>235.16</v>
      </c>
      <c r="M473" s="46">
        <f t="shared" si="52"/>
        <v>284.54359999999997</v>
      </c>
      <c r="N473" s="15" t="s">
        <v>23</v>
      </c>
      <c r="O473" s="11">
        <v>1</v>
      </c>
      <c r="P473" s="101"/>
      <c r="Q473" s="48">
        <f t="shared" si="53"/>
        <v>0</v>
      </c>
      <c r="R473" s="48">
        <f t="shared" si="54"/>
        <v>0</v>
      </c>
      <c r="S473" s="48">
        <f t="shared" si="55"/>
        <v>0</v>
      </c>
      <c r="T473" s="102"/>
    </row>
    <row r="474" spans="1:20" ht="47.25" x14ac:dyDescent="0.2">
      <c r="A474" s="9" t="s">
        <v>9</v>
      </c>
      <c r="B474" s="9" t="s">
        <v>20</v>
      </c>
      <c r="C474" s="9" t="s">
        <v>2253</v>
      </c>
      <c r="D474" s="74" t="s">
        <v>433</v>
      </c>
      <c r="E474" s="78" t="s">
        <v>434</v>
      </c>
      <c r="F474" s="88" t="s">
        <v>435</v>
      </c>
      <c r="G474" s="79">
        <v>1</v>
      </c>
      <c r="H474" s="86">
        <f t="shared" si="49"/>
        <v>2</v>
      </c>
      <c r="I474" s="87">
        <v>69.36</v>
      </c>
      <c r="J474" s="13">
        <v>0.21</v>
      </c>
      <c r="K474" s="47">
        <f t="shared" si="50"/>
        <v>83.925600000000003</v>
      </c>
      <c r="L474" s="46">
        <f t="shared" si="51"/>
        <v>138.72</v>
      </c>
      <c r="M474" s="46">
        <f t="shared" si="52"/>
        <v>167.85120000000001</v>
      </c>
      <c r="N474" s="15" t="s">
        <v>23</v>
      </c>
      <c r="O474" s="11">
        <v>1</v>
      </c>
      <c r="P474" s="101"/>
      <c r="Q474" s="48">
        <f t="shared" si="53"/>
        <v>0</v>
      </c>
      <c r="R474" s="48">
        <f t="shared" si="54"/>
        <v>0</v>
      </c>
      <c r="S474" s="48">
        <f t="shared" si="55"/>
        <v>0</v>
      </c>
      <c r="T474" s="102"/>
    </row>
    <row r="475" spans="1:20" ht="78.75" x14ac:dyDescent="0.2">
      <c r="A475" s="9" t="s">
        <v>9</v>
      </c>
      <c r="B475" s="9" t="s">
        <v>20</v>
      </c>
      <c r="C475" s="9" t="s">
        <v>2254</v>
      </c>
      <c r="D475" s="74" t="s">
        <v>722</v>
      </c>
      <c r="E475" s="78" t="s">
        <v>723</v>
      </c>
      <c r="F475" s="88"/>
      <c r="G475" s="79">
        <v>1</v>
      </c>
      <c r="H475" s="86">
        <f t="shared" si="49"/>
        <v>2</v>
      </c>
      <c r="I475" s="87">
        <v>23.8</v>
      </c>
      <c r="J475" s="13">
        <v>0.21</v>
      </c>
      <c r="K475" s="47">
        <f t="shared" si="50"/>
        <v>28.798000000000002</v>
      </c>
      <c r="L475" s="46">
        <f t="shared" si="51"/>
        <v>47.6</v>
      </c>
      <c r="M475" s="46">
        <f t="shared" si="52"/>
        <v>57.596000000000004</v>
      </c>
      <c r="N475" s="15" t="s">
        <v>23</v>
      </c>
      <c r="O475" s="11">
        <v>1</v>
      </c>
      <c r="P475" s="101"/>
      <c r="Q475" s="48">
        <f t="shared" si="53"/>
        <v>0</v>
      </c>
      <c r="R475" s="48">
        <f t="shared" si="54"/>
        <v>0</v>
      </c>
      <c r="S475" s="48">
        <f t="shared" si="55"/>
        <v>0</v>
      </c>
      <c r="T475" s="102"/>
    </row>
    <row r="476" spans="1:20" ht="78.75" x14ac:dyDescent="0.2">
      <c r="A476" s="9" t="s">
        <v>9</v>
      </c>
      <c r="B476" s="9" t="s">
        <v>20</v>
      </c>
      <c r="C476" s="9" t="s">
        <v>2255</v>
      </c>
      <c r="D476" s="74" t="s">
        <v>724</v>
      </c>
      <c r="E476" s="78" t="s">
        <v>725</v>
      </c>
      <c r="F476" s="88" t="s">
        <v>726</v>
      </c>
      <c r="G476" s="79">
        <v>1</v>
      </c>
      <c r="H476" s="86">
        <f t="shared" si="49"/>
        <v>2</v>
      </c>
      <c r="I476" s="87">
        <v>146.47</v>
      </c>
      <c r="J476" s="13">
        <v>0.21</v>
      </c>
      <c r="K476" s="47">
        <f t="shared" si="50"/>
        <v>177.2287</v>
      </c>
      <c r="L476" s="46">
        <f t="shared" si="51"/>
        <v>292.94</v>
      </c>
      <c r="M476" s="46">
        <f t="shared" si="52"/>
        <v>354.45740000000001</v>
      </c>
      <c r="N476" s="15" t="s">
        <v>23</v>
      </c>
      <c r="O476" s="11">
        <v>1</v>
      </c>
      <c r="P476" s="101"/>
      <c r="Q476" s="48">
        <f t="shared" si="53"/>
        <v>0</v>
      </c>
      <c r="R476" s="48">
        <f t="shared" si="54"/>
        <v>0</v>
      </c>
      <c r="S476" s="48">
        <f t="shared" si="55"/>
        <v>0</v>
      </c>
      <c r="T476" s="102"/>
    </row>
    <row r="477" spans="1:20" ht="63" x14ac:dyDescent="0.2">
      <c r="A477" s="9" t="s">
        <v>9</v>
      </c>
      <c r="B477" s="9" t="s">
        <v>20</v>
      </c>
      <c r="C477" s="9" t="s">
        <v>2256</v>
      </c>
      <c r="D477" s="74" t="s">
        <v>895</v>
      </c>
      <c r="E477" s="78" t="s">
        <v>896</v>
      </c>
      <c r="F477" s="88" t="s">
        <v>897</v>
      </c>
      <c r="G477" s="79">
        <v>1</v>
      </c>
      <c r="H477" s="86">
        <f t="shared" si="49"/>
        <v>2</v>
      </c>
      <c r="I477" s="87">
        <v>88.9</v>
      </c>
      <c r="J477" s="13">
        <v>0.21</v>
      </c>
      <c r="K477" s="47">
        <f t="shared" si="50"/>
        <v>107.569</v>
      </c>
      <c r="L477" s="46">
        <f t="shared" si="51"/>
        <v>177.8</v>
      </c>
      <c r="M477" s="46">
        <f t="shared" si="52"/>
        <v>215.13800000000001</v>
      </c>
      <c r="N477" s="15" t="s">
        <v>23</v>
      </c>
      <c r="O477" s="11">
        <v>1</v>
      </c>
      <c r="P477" s="101"/>
      <c r="Q477" s="48">
        <f t="shared" si="53"/>
        <v>0</v>
      </c>
      <c r="R477" s="48">
        <f t="shared" si="54"/>
        <v>0</v>
      </c>
      <c r="S477" s="48">
        <f t="shared" si="55"/>
        <v>0</v>
      </c>
      <c r="T477" s="102"/>
    </row>
    <row r="478" spans="1:20" ht="47.25" x14ac:dyDescent="0.2">
      <c r="A478" s="9" t="s">
        <v>9</v>
      </c>
      <c r="B478" s="9" t="s">
        <v>20</v>
      </c>
      <c r="C478" s="9" t="s">
        <v>1567</v>
      </c>
      <c r="D478" s="74" t="s">
        <v>1566</v>
      </c>
      <c r="E478" s="92" t="s">
        <v>1567</v>
      </c>
      <c r="F478" s="88"/>
      <c r="G478" s="79">
        <v>1</v>
      </c>
      <c r="H478" s="86">
        <f t="shared" si="49"/>
        <v>2</v>
      </c>
      <c r="I478" s="87">
        <v>56.44</v>
      </c>
      <c r="J478" s="13">
        <v>0.21</v>
      </c>
      <c r="K478" s="47">
        <f t="shared" si="50"/>
        <v>68.292400000000001</v>
      </c>
      <c r="L478" s="46">
        <f t="shared" si="51"/>
        <v>112.88</v>
      </c>
      <c r="M478" s="46">
        <f t="shared" si="52"/>
        <v>136.5848</v>
      </c>
      <c r="N478" s="15" t="s">
        <v>23</v>
      </c>
      <c r="O478" s="23">
        <v>1</v>
      </c>
      <c r="P478" s="101"/>
      <c r="Q478" s="48">
        <f t="shared" si="53"/>
        <v>0</v>
      </c>
      <c r="R478" s="48">
        <f t="shared" si="54"/>
        <v>0</v>
      </c>
      <c r="S478" s="48">
        <f t="shared" si="55"/>
        <v>0</v>
      </c>
      <c r="T478" s="102"/>
    </row>
    <row r="479" spans="1:20" ht="47.25" x14ac:dyDescent="0.2">
      <c r="A479" s="9" t="s">
        <v>9</v>
      </c>
      <c r="B479" s="9" t="s">
        <v>20</v>
      </c>
      <c r="C479" s="9" t="s">
        <v>1569</v>
      </c>
      <c r="D479" s="74" t="s">
        <v>1568</v>
      </c>
      <c r="E479" s="92" t="s">
        <v>1569</v>
      </c>
      <c r="F479" s="88"/>
      <c r="G479" s="79">
        <v>1</v>
      </c>
      <c r="H479" s="86">
        <f t="shared" si="49"/>
        <v>2</v>
      </c>
      <c r="I479" s="87">
        <v>40.799999999999997</v>
      </c>
      <c r="J479" s="13">
        <v>0.21</v>
      </c>
      <c r="K479" s="47">
        <f t="shared" si="50"/>
        <v>49.367999999999995</v>
      </c>
      <c r="L479" s="46">
        <f t="shared" si="51"/>
        <v>81.599999999999994</v>
      </c>
      <c r="M479" s="46">
        <f t="shared" si="52"/>
        <v>98.73599999999999</v>
      </c>
      <c r="N479" s="15" t="s">
        <v>23</v>
      </c>
      <c r="O479" s="23">
        <v>1</v>
      </c>
      <c r="P479" s="101"/>
      <c r="Q479" s="48">
        <f t="shared" si="53"/>
        <v>0</v>
      </c>
      <c r="R479" s="48">
        <f t="shared" si="54"/>
        <v>0</v>
      </c>
      <c r="S479" s="48">
        <f t="shared" si="55"/>
        <v>0</v>
      </c>
      <c r="T479" s="102"/>
    </row>
    <row r="480" spans="1:20" ht="47.25" x14ac:dyDescent="0.2">
      <c r="A480" s="9" t="s">
        <v>31</v>
      </c>
      <c r="B480" s="9" t="s">
        <v>32</v>
      </c>
      <c r="C480" s="9" t="s">
        <v>34</v>
      </c>
      <c r="D480" s="74" t="s">
        <v>33</v>
      </c>
      <c r="E480" s="78" t="s">
        <v>34</v>
      </c>
      <c r="F480" s="74"/>
      <c r="G480" s="79">
        <v>1</v>
      </c>
      <c r="H480" s="86">
        <f t="shared" si="49"/>
        <v>2</v>
      </c>
      <c r="I480" s="87">
        <v>8.23</v>
      </c>
      <c r="J480" s="13">
        <v>0.21</v>
      </c>
      <c r="K480" s="47">
        <f t="shared" si="50"/>
        <v>9.9583000000000013</v>
      </c>
      <c r="L480" s="46">
        <f t="shared" si="51"/>
        <v>16.46</v>
      </c>
      <c r="M480" s="46">
        <f t="shared" si="52"/>
        <v>19.916600000000003</v>
      </c>
      <c r="N480" s="15" t="s">
        <v>23</v>
      </c>
      <c r="O480" s="11">
        <v>1</v>
      </c>
      <c r="P480" s="101"/>
      <c r="Q480" s="48">
        <f t="shared" si="53"/>
        <v>0</v>
      </c>
      <c r="R480" s="48">
        <f t="shared" si="54"/>
        <v>0</v>
      </c>
      <c r="S480" s="48">
        <f t="shared" si="55"/>
        <v>0</v>
      </c>
      <c r="T480" s="102"/>
    </row>
    <row r="481" spans="1:20" ht="47.25" x14ac:dyDescent="0.2">
      <c r="A481" s="9" t="s">
        <v>31</v>
      </c>
      <c r="B481" s="9" t="s">
        <v>32</v>
      </c>
      <c r="C481" s="9" t="s">
        <v>36</v>
      </c>
      <c r="D481" s="74" t="s">
        <v>35</v>
      </c>
      <c r="E481" s="78" t="s">
        <v>36</v>
      </c>
      <c r="F481" s="74"/>
      <c r="G481" s="79">
        <v>1</v>
      </c>
      <c r="H481" s="86">
        <f t="shared" si="49"/>
        <v>2</v>
      </c>
      <c r="I481" s="87">
        <v>8.23</v>
      </c>
      <c r="J481" s="13">
        <v>0.21</v>
      </c>
      <c r="K481" s="47">
        <f t="shared" si="50"/>
        <v>9.9583000000000013</v>
      </c>
      <c r="L481" s="46">
        <f t="shared" si="51"/>
        <v>16.46</v>
      </c>
      <c r="M481" s="46">
        <f t="shared" si="52"/>
        <v>19.916600000000003</v>
      </c>
      <c r="N481" s="15" t="s">
        <v>23</v>
      </c>
      <c r="O481" s="11">
        <v>1</v>
      </c>
      <c r="P481" s="101"/>
      <c r="Q481" s="48">
        <f t="shared" si="53"/>
        <v>0</v>
      </c>
      <c r="R481" s="48">
        <f t="shared" si="54"/>
        <v>0</v>
      </c>
      <c r="S481" s="48">
        <f t="shared" si="55"/>
        <v>0</v>
      </c>
      <c r="T481" s="102"/>
    </row>
    <row r="482" spans="1:20" ht="47.25" x14ac:dyDescent="0.2">
      <c r="A482" s="9" t="s">
        <v>31</v>
      </c>
      <c r="B482" s="9" t="s">
        <v>32</v>
      </c>
      <c r="C482" s="9" t="s">
        <v>2257</v>
      </c>
      <c r="D482" s="74" t="s">
        <v>325</v>
      </c>
      <c r="E482" s="78" t="s">
        <v>326</v>
      </c>
      <c r="F482" s="74"/>
      <c r="G482" s="79">
        <v>2</v>
      </c>
      <c r="H482" s="86">
        <f t="shared" si="49"/>
        <v>4</v>
      </c>
      <c r="I482" s="87">
        <v>3.16</v>
      </c>
      <c r="J482" s="13">
        <v>0.21</v>
      </c>
      <c r="K482" s="47">
        <f t="shared" si="50"/>
        <v>3.8235999999999999</v>
      </c>
      <c r="L482" s="46">
        <f t="shared" si="51"/>
        <v>12.64</v>
      </c>
      <c r="M482" s="46">
        <f t="shared" si="52"/>
        <v>15.2944</v>
      </c>
      <c r="N482" s="15" t="s">
        <v>23</v>
      </c>
      <c r="O482" s="11">
        <v>1</v>
      </c>
      <c r="P482" s="101"/>
      <c r="Q482" s="48">
        <f t="shared" si="53"/>
        <v>0</v>
      </c>
      <c r="R482" s="48">
        <f t="shared" si="54"/>
        <v>0</v>
      </c>
      <c r="S482" s="48">
        <f t="shared" si="55"/>
        <v>0</v>
      </c>
      <c r="T482" s="102"/>
    </row>
    <row r="483" spans="1:20" ht="47.25" x14ac:dyDescent="0.2">
      <c r="A483" s="9" t="s">
        <v>31</v>
      </c>
      <c r="B483" s="9" t="s">
        <v>32</v>
      </c>
      <c r="C483" s="9" t="s">
        <v>336</v>
      </c>
      <c r="D483" s="74" t="s">
        <v>335</v>
      </c>
      <c r="E483" s="78" t="s">
        <v>336</v>
      </c>
      <c r="F483" s="74" t="s">
        <v>337</v>
      </c>
      <c r="G483" s="79">
        <v>18</v>
      </c>
      <c r="H483" s="86">
        <f t="shared" si="49"/>
        <v>36</v>
      </c>
      <c r="I483" s="87">
        <v>12.78</v>
      </c>
      <c r="J483" s="13">
        <v>0.21</v>
      </c>
      <c r="K483" s="47">
        <f t="shared" si="50"/>
        <v>15.463799999999999</v>
      </c>
      <c r="L483" s="46">
        <f t="shared" si="51"/>
        <v>460.08</v>
      </c>
      <c r="M483" s="46">
        <f t="shared" si="52"/>
        <v>556.69679999999994</v>
      </c>
      <c r="N483" s="15" t="s">
        <v>23</v>
      </c>
      <c r="O483" s="11">
        <v>1</v>
      </c>
      <c r="P483" s="101"/>
      <c r="Q483" s="48">
        <f t="shared" si="53"/>
        <v>0</v>
      </c>
      <c r="R483" s="48">
        <f t="shared" si="54"/>
        <v>0</v>
      </c>
      <c r="S483" s="48">
        <f t="shared" si="55"/>
        <v>0</v>
      </c>
      <c r="T483" s="102"/>
    </row>
    <row r="484" spans="1:20" ht="47.25" x14ac:dyDescent="0.2">
      <c r="A484" s="9" t="s">
        <v>31</v>
      </c>
      <c r="B484" s="9" t="s">
        <v>32</v>
      </c>
      <c r="C484" s="9" t="s">
        <v>2258</v>
      </c>
      <c r="D484" s="74" t="s">
        <v>338</v>
      </c>
      <c r="E484" s="78" t="s">
        <v>339</v>
      </c>
      <c r="F484" s="74" t="s">
        <v>340</v>
      </c>
      <c r="G484" s="79">
        <v>5</v>
      </c>
      <c r="H484" s="86">
        <f t="shared" si="49"/>
        <v>10</v>
      </c>
      <c r="I484" s="87">
        <v>39.25</v>
      </c>
      <c r="J484" s="13">
        <v>0.21</v>
      </c>
      <c r="K484" s="47">
        <f t="shared" si="50"/>
        <v>47.4925</v>
      </c>
      <c r="L484" s="46">
        <f t="shared" si="51"/>
        <v>392.5</v>
      </c>
      <c r="M484" s="46">
        <f t="shared" si="52"/>
        <v>474.92500000000001</v>
      </c>
      <c r="N484" s="15" t="s">
        <v>23</v>
      </c>
      <c r="O484" s="11">
        <v>1</v>
      </c>
      <c r="P484" s="101"/>
      <c r="Q484" s="48">
        <f t="shared" si="53"/>
        <v>0</v>
      </c>
      <c r="R484" s="48">
        <f t="shared" si="54"/>
        <v>0</v>
      </c>
      <c r="S484" s="48">
        <f t="shared" si="55"/>
        <v>0</v>
      </c>
      <c r="T484" s="102"/>
    </row>
    <row r="485" spans="1:20" ht="47.25" x14ac:dyDescent="0.2">
      <c r="A485" s="9" t="s">
        <v>31</v>
      </c>
      <c r="B485" s="9" t="s">
        <v>32</v>
      </c>
      <c r="C485" s="9" t="s">
        <v>342</v>
      </c>
      <c r="D485" s="74" t="s">
        <v>341</v>
      </c>
      <c r="E485" s="78" t="s">
        <v>342</v>
      </c>
      <c r="F485" s="88" t="s">
        <v>343</v>
      </c>
      <c r="G485" s="79">
        <v>1</v>
      </c>
      <c r="H485" s="86">
        <f t="shared" si="49"/>
        <v>2</v>
      </c>
      <c r="I485" s="87">
        <v>54.43</v>
      </c>
      <c r="J485" s="13">
        <v>0.21</v>
      </c>
      <c r="K485" s="47">
        <f t="shared" si="50"/>
        <v>65.860299999999995</v>
      </c>
      <c r="L485" s="46">
        <f t="shared" si="51"/>
        <v>108.86</v>
      </c>
      <c r="M485" s="46">
        <f t="shared" si="52"/>
        <v>131.72059999999999</v>
      </c>
      <c r="N485" s="15" t="s">
        <v>23</v>
      </c>
      <c r="O485" s="11">
        <v>1</v>
      </c>
      <c r="P485" s="101"/>
      <c r="Q485" s="48">
        <f t="shared" si="53"/>
        <v>0</v>
      </c>
      <c r="R485" s="48">
        <f t="shared" si="54"/>
        <v>0</v>
      </c>
      <c r="S485" s="48">
        <f t="shared" si="55"/>
        <v>0</v>
      </c>
      <c r="T485" s="102"/>
    </row>
    <row r="486" spans="1:20" ht="47.25" x14ac:dyDescent="0.2">
      <c r="A486" s="9" t="s">
        <v>31</v>
      </c>
      <c r="B486" s="9" t="s">
        <v>32</v>
      </c>
      <c r="C486" s="9" t="s">
        <v>1146</v>
      </c>
      <c r="D486" s="74" t="s">
        <v>1145</v>
      </c>
      <c r="E486" s="78" t="s">
        <v>1146</v>
      </c>
      <c r="F486" s="88" t="s">
        <v>1147</v>
      </c>
      <c r="G486" s="79">
        <v>3</v>
      </c>
      <c r="H486" s="86">
        <f t="shared" si="49"/>
        <v>6</v>
      </c>
      <c r="I486" s="87">
        <v>29.5</v>
      </c>
      <c r="J486" s="13">
        <v>0.21</v>
      </c>
      <c r="K486" s="47">
        <f t="shared" si="50"/>
        <v>35.695</v>
      </c>
      <c r="L486" s="46">
        <f t="shared" si="51"/>
        <v>177</v>
      </c>
      <c r="M486" s="46">
        <f t="shared" si="52"/>
        <v>214.17000000000002</v>
      </c>
      <c r="N486" s="15" t="s">
        <v>14</v>
      </c>
      <c r="O486" s="11">
        <v>2</v>
      </c>
      <c r="P486" s="101"/>
      <c r="Q486" s="48">
        <f t="shared" si="53"/>
        <v>0</v>
      </c>
      <c r="R486" s="48">
        <f t="shared" si="54"/>
        <v>0</v>
      </c>
      <c r="S486" s="48">
        <f t="shared" si="55"/>
        <v>0</v>
      </c>
      <c r="T486" s="102"/>
    </row>
    <row r="487" spans="1:20" ht="47.25" x14ac:dyDescent="0.2">
      <c r="A487" s="9" t="s">
        <v>31</v>
      </c>
      <c r="B487" s="9" t="s">
        <v>32</v>
      </c>
      <c r="C487" s="9" t="s">
        <v>1618</v>
      </c>
      <c r="D487" s="74" t="s">
        <v>1617</v>
      </c>
      <c r="E487" s="78" t="s">
        <v>1618</v>
      </c>
      <c r="F487" s="74" t="s">
        <v>1619</v>
      </c>
      <c r="G487" s="79">
        <v>12</v>
      </c>
      <c r="H487" s="86">
        <f t="shared" si="49"/>
        <v>24</v>
      </c>
      <c r="I487" s="87">
        <v>4.97</v>
      </c>
      <c r="J487" s="13">
        <v>0.21</v>
      </c>
      <c r="K487" s="47">
        <f t="shared" si="50"/>
        <v>6.0137</v>
      </c>
      <c r="L487" s="46">
        <f t="shared" si="51"/>
        <v>119.28</v>
      </c>
      <c r="M487" s="46">
        <f t="shared" si="52"/>
        <v>144.3288</v>
      </c>
      <c r="N487" s="15" t="s">
        <v>23</v>
      </c>
      <c r="O487" s="27">
        <v>1</v>
      </c>
      <c r="P487" s="101"/>
      <c r="Q487" s="48">
        <f t="shared" si="53"/>
        <v>0</v>
      </c>
      <c r="R487" s="48">
        <f t="shared" si="54"/>
        <v>0</v>
      </c>
      <c r="S487" s="48">
        <f t="shared" si="55"/>
        <v>0</v>
      </c>
      <c r="T487" s="102"/>
    </row>
    <row r="488" spans="1:20" ht="47.25" x14ac:dyDescent="0.2">
      <c r="A488" s="9" t="s">
        <v>31</v>
      </c>
      <c r="B488" s="9" t="s">
        <v>32</v>
      </c>
      <c r="C488" s="9" t="s">
        <v>2259</v>
      </c>
      <c r="D488" s="74" t="s">
        <v>405</v>
      </c>
      <c r="E488" s="78" t="s">
        <v>406</v>
      </c>
      <c r="F488" s="74" t="s">
        <v>407</v>
      </c>
      <c r="G488" s="79">
        <v>1</v>
      </c>
      <c r="H488" s="86">
        <f t="shared" si="49"/>
        <v>2</v>
      </c>
      <c r="I488" s="87">
        <v>87.39</v>
      </c>
      <c r="J488" s="18">
        <v>0.21</v>
      </c>
      <c r="K488" s="47">
        <f t="shared" si="50"/>
        <v>105.7419</v>
      </c>
      <c r="L488" s="46">
        <f t="shared" si="51"/>
        <v>174.78</v>
      </c>
      <c r="M488" s="46">
        <f t="shared" si="52"/>
        <v>211.4838</v>
      </c>
      <c r="N488" s="15" t="s">
        <v>23</v>
      </c>
      <c r="O488" s="16">
        <v>1</v>
      </c>
      <c r="P488" s="101"/>
      <c r="Q488" s="48">
        <f t="shared" si="53"/>
        <v>0</v>
      </c>
      <c r="R488" s="48">
        <f t="shared" si="54"/>
        <v>0</v>
      </c>
      <c r="S488" s="48">
        <f t="shared" si="55"/>
        <v>0</v>
      </c>
      <c r="T488" s="102"/>
    </row>
    <row r="489" spans="1:20" ht="47.25" x14ac:dyDescent="0.2">
      <c r="A489" s="9" t="s">
        <v>31</v>
      </c>
      <c r="B489" s="9" t="s">
        <v>32</v>
      </c>
      <c r="C489" s="9" t="s">
        <v>2260</v>
      </c>
      <c r="D489" s="74" t="s">
        <v>487</v>
      </c>
      <c r="E489" s="78" t="s">
        <v>488</v>
      </c>
      <c r="F489" s="74"/>
      <c r="G489" s="79">
        <v>1</v>
      </c>
      <c r="H489" s="86">
        <f t="shared" si="49"/>
        <v>2</v>
      </c>
      <c r="I489" s="87">
        <v>65.13</v>
      </c>
      <c r="J489" s="13">
        <v>0.21</v>
      </c>
      <c r="K489" s="47">
        <f t="shared" si="50"/>
        <v>78.807299999999998</v>
      </c>
      <c r="L489" s="46">
        <f t="shared" si="51"/>
        <v>130.26</v>
      </c>
      <c r="M489" s="46">
        <f t="shared" si="52"/>
        <v>157.6146</v>
      </c>
      <c r="N489" s="15" t="s">
        <v>23</v>
      </c>
      <c r="O489" s="16">
        <v>1</v>
      </c>
      <c r="P489" s="101"/>
      <c r="Q489" s="48">
        <f t="shared" si="53"/>
        <v>0</v>
      </c>
      <c r="R489" s="48">
        <f t="shared" si="54"/>
        <v>0</v>
      </c>
      <c r="S489" s="48">
        <f t="shared" si="55"/>
        <v>0</v>
      </c>
      <c r="T489" s="102"/>
    </row>
    <row r="490" spans="1:20" ht="47.25" x14ac:dyDescent="0.2">
      <c r="A490" s="9" t="s">
        <v>31</v>
      </c>
      <c r="B490" s="9" t="s">
        <v>32</v>
      </c>
      <c r="C490" s="9" t="s">
        <v>1758</v>
      </c>
      <c r="D490" s="75" t="s">
        <v>1757</v>
      </c>
      <c r="E490" s="75" t="s">
        <v>1758</v>
      </c>
      <c r="F490" s="75" t="s">
        <v>1759</v>
      </c>
      <c r="G490" s="79">
        <v>1</v>
      </c>
      <c r="H490" s="86">
        <f t="shared" si="49"/>
        <v>2</v>
      </c>
      <c r="I490" s="87">
        <v>293.76</v>
      </c>
      <c r="J490" s="13">
        <v>0.21</v>
      </c>
      <c r="K490" s="47">
        <f t="shared" si="50"/>
        <v>355.44959999999998</v>
      </c>
      <c r="L490" s="46">
        <f t="shared" si="51"/>
        <v>587.52</v>
      </c>
      <c r="M490" s="46">
        <f t="shared" si="52"/>
        <v>710.89919999999995</v>
      </c>
      <c r="N490" s="15" t="s">
        <v>23</v>
      </c>
      <c r="O490" s="28">
        <v>1</v>
      </c>
      <c r="P490" s="101"/>
      <c r="Q490" s="48">
        <f t="shared" si="53"/>
        <v>0</v>
      </c>
      <c r="R490" s="48">
        <f t="shared" si="54"/>
        <v>0</v>
      </c>
      <c r="S490" s="48">
        <f t="shared" si="55"/>
        <v>0</v>
      </c>
      <c r="T490" s="102"/>
    </row>
    <row r="491" spans="1:20" ht="47.25" x14ac:dyDescent="0.2">
      <c r="A491" s="9" t="s">
        <v>31</v>
      </c>
      <c r="B491" s="9" t="s">
        <v>32</v>
      </c>
      <c r="C491" s="9" t="s">
        <v>2261</v>
      </c>
      <c r="D491" s="74" t="s">
        <v>1066</v>
      </c>
      <c r="E491" s="91" t="s">
        <v>1067</v>
      </c>
      <c r="F491" s="92" t="s">
        <v>1068</v>
      </c>
      <c r="G491" s="79">
        <v>10</v>
      </c>
      <c r="H491" s="86">
        <f t="shared" si="49"/>
        <v>20</v>
      </c>
      <c r="I491" s="87">
        <v>2.16</v>
      </c>
      <c r="J491" s="13">
        <v>0.21</v>
      </c>
      <c r="K491" s="47">
        <f t="shared" si="50"/>
        <v>2.6135999999999999</v>
      </c>
      <c r="L491" s="46">
        <f t="shared" si="51"/>
        <v>43.2</v>
      </c>
      <c r="M491" s="46">
        <f t="shared" si="52"/>
        <v>52.271999999999998</v>
      </c>
      <c r="N491" s="15" t="s">
        <v>23</v>
      </c>
      <c r="O491" s="22">
        <v>1</v>
      </c>
      <c r="P491" s="101"/>
      <c r="Q491" s="48">
        <f t="shared" si="53"/>
        <v>0</v>
      </c>
      <c r="R491" s="48">
        <f t="shared" si="54"/>
        <v>0</v>
      </c>
      <c r="S491" s="48">
        <f t="shared" si="55"/>
        <v>0</v>
      </c>
      <c r="T491" s="102"/>
    </row>
    <row r="492" spans="1:20" ht="47.25" x14ac:dyDescent="0.2">
      <c r="A492" s="9" t="s">
        <v>31</v>
      </c>
      <c r="B492" s="9" t="s">
        <v>32</v>
      </c>
      <c r="C492" s="9" t="s">
        <v>2262</v>
      </c>
      <c r="D492" s="74" t="s">
        <v>1257</v>
      </c>
      <c r="E492" s="78" t="s">
        <v>1258</v>
      </c>
      <c r="F492" s="88" t="s">
        <v>1259</v>
      </c>
      <c r="G492" s="79">
        <v>1</v>
      </c>
      <c r="H492" s="86">
        <f t="shared" si="49"/>
        <v>2</v>
      </c>
      <c r="I492" s="87">
        <v>76.78</v>
      </c>
      <c r="J492" s="13">
        <v>0.21</v>
      </c>
      <c r="K492" s="47">
        <f t="shared" si="50"/>
        <v>92.903800000000004</v>
      </c>
      <c r="L492" s="46">
        <f t="shared" si="51"/>
        <v>153.56</v>
      </c>
      <c r="M492" s="46">
        <f t="shared" si="52"/>
        <v>185.80760000000001</v>
      </c>
      <c r="N492" s="15" t="s">
        <v>23</v>
      </c>
      <c r="O492" s="11">
        <v>1</v>
      </c>
      <c r="P492" s="101"/>
      <c r="Q492" s="48">
        <f t="shared" si="53"/>
        <v>0</v>
      </c>
      <c r="R492" s="48">
        <f t="shared" si="54"/>
        <v>0</v>
      </c>
      <c r="S492" s="48">
        <f t="shared" si="55"/>
        <v>0</v>
      </c>
      <c r="T492" s="102"/>
    </row>
    <row r="493" spans="1:20" ht="47.25" x14ac:dyDescent="0.2">
      <c r="A493" s="9" t="s">
        <v>31</v>
      </c>
      <c r="B493" s="9" t="s">
        <v>32</v>
      </c>
      <c r="C493" s="9" t="s">
        <v>1559</v>
      </c>
      <c r="D493" s="74" t="s">
        <v>1558</v>
      </c>
      <c r="E493" s="92" t="s">
        <v>1559</v>
      </c>
      <c r="F493" s="88"/>
      <c r="G493" s="79">
        <v>1</v>
      </c>
      <c r="H493" s="86">
        <f t="shared" si="49"/>
        <v>2</v>
      </c>
      <c r="I493" s="87">
        <v>4.99</v>
      </c>
      <c r="J493" s="13">
        <v>0.21</v>
      </c>
      <c r="K493" s="47">
        <f t="shared" si="50"/>
        <v>6.0379000000000005</v>
      </c>
      <c r="L493" s="46">
        <f t="shared" si="51"/>
        <v>9.98</v>
      </c>
      <c r="M493" s="46">
        <f t="shared" si="52"/>
        <v>12.075800000000001</v>
      </c>
      <c r="N493" s="15" t="s">
        <v>23</v>
      </c>
      <c r="O493" s="23">
        <v>1</v>
      </c>
      <c r="P493" s="101"/>
      <c r="Q493" s="48">
        <f t="shared" si="53"/>
        <v>0</v>
      </c>
      <c r="R493" s="48">
        <f t="shared" si="54"/>
        <v>0</v>
      </c>
      <c r="S493" s="48">
        <f t="shared" si="55"/>
        <v>0</v>
      </c>
      <c r="T493" s="102"/>
    </row>
    <row r="494" spans="1:20" ht="47.25" x14ac:dyDescent="0.2">
      <c r="A494" s="9" t="s">
        <v>31</v>
      </c>
      <c r="B494" s="9" t="s">
        <v>32</v>
      </c>
      <c r="C494" s="9" t="s">
        <v>2263</v>
      </c>
      <c r="D494" s="74" t="s">
        <v>1607</v>
      </c>
      <c r="E494" s="78" t="s">
        <v>1608</v>
      </c>
      <c r="F494" s="74"/>
      <c r="G494" s="79">
        <v>1</v>
      </c>
      <c r="H494" s="86">
        <f t="shared" si="49"/>
        <v>2</v>
      </c>
      <c r="I494" s="87">
        <v>46.62</v>
      </c>
      <c r="J494" s="13">
        <v>0.21</v>
      </c>
      <c r="K494" s="47">
        <f t="shared" si="50"/>
        <v>56.410199999999996</v>
      </c>
      <c r="L494" s="46">
        <f t="shared" si="51"/>
        <v>93.24</v>
      </c>
      <c r="M494" s="46">
        <f t="shared" si="52"/>
        <v>112.82039999999999</v>
      </c>
      <c r="N494" s="15" t="s">
        <v>23</v>
      </c>
      <c r="O494" s="27">
        <v>1</v>
      </c>
      <c r="P494" s="101"/>
      <c r="Q494" s="48">
        <f t="shared" si="53"/>
        <v>0</v>
      </c>
      <c r="R494" s="48">
        <f t="shared" si="54"/>
        <v>0</v>
      </c>
      <c r="S494" s="48">
        <f t="shared" si="55"/>
        <v>0</v>
      </c>
      <c r="T494" s="102"/>
    </row>
    <row r="495" spans="1:20" ht="47.25" x14ac:dyDescent="0.2">
      <c r="A495" s="9" t="s">
        <v>31</v>
      </c>
      <c r="B495" s="9" t="s">
        <v>32</v>
      </c>
      <c r="C495" s="9" t="s">
        <v>1779</v>
      </c>
      <c r="D495" s="74" t="s">
        <v>1778</v>
      </c>
      <c r="E495" s="75" t="s">
        <v>1779</v>
      </c>
      <c r="F495" s="75" t="s">
        <v>1780</v>
      </c>
      <c r="G495" s="79">
        <v>1</v>
      </c>
      <c r="H495" s="86">
        <f t="shared" si="49"/>
        <v>2</v>
      </c>
      <c r="I495" s="87">
        <v>31.28</v>
      </c>
      <c r="J495" s="13">
        <v>0.21</v>
      </c>
      <c r="K495" s="47">
        <f t="shared" si="50"/>
        <v>37.848800000000004</v>
      </c>
      <c r="L495" s="46">
        <f t="shared" si="51"/>
        <v>62.56</v>
      </c>
      <c r="M495" s="46">
        <f t="shared" si="52"/>
        <v>75.697600000000008</v>
      </c>
      <c r="N495" s="15" t="s">
        <v>23</v>
      </c>
      <c r="O495" s="28">
        <v>1</v>
      </c>
      <c r="P495" s="101"/>
      <c r="Q495" s="48">
        <f t="shared" si="53"/>
        <v>0</v>
      </c>
      <c r="R495" s="48">
        <f t="shared" si="54"/>
        <v>0</v>
      </c>
      <c r="S495" s="48">
        <f t="shared" si="55"/>
        <v>0</v>
      </c>
      <c r="T495" s="102"/>
    </row>
    <row r="496" spans="1:20" ht="47.25" x14ac:dyDescent="0.2">
      <c r="A496" s="9" t="s">
        <v>31</v>
      </c>
      <c r="B496" s="9" t="s">
        <v>32</v>
      </c>
      <c r="C496" s="9" t="s">
        <v>1782</v>
      </c>
      <c r="D496" s="74" t="s">
        <v>1781</v>
      </c>
      <c r="E496" s="75" t="s">
        <v>1782</v>
      </c>
      <c r="F496" s="75" t="s">
        <v>1783</v>
      </c>
      <c r="G496" s="79">
        <v>2</v>
      </c>
      <c r="H496" s="86">
        <f t="shared" si="49"/>
        <v>4</v>
      </c>
      <c r="I496" s="87">
        <v>30.47</v>
      </c>
      <c r="J496" s="13">
        <v>0.21</v>
      </c>
      <c r="K496" s="47">
        <f t="shared" si="50"/>
        <v>36.868699999999997</v>
      </c>
      <c r="L496" s="46">
        <f t="shared" si="51"/>
        <v>121.88</v>
      </c>
      <c r="M496" s="46">
        <f t="shared" si="52"/>
        <v>147.47479999999999</v>
      </c>
      <c r="N496" s="15" t="s">
        <v>23</v>
      </c>
      <c r="O496" s="28">
        <v>1</v>
      </c>
      <c r="P496" s="101"/>
      <c r="Q496" s="48">
        <f t="shared" si="53"/>
        <v>0</v>
      </c>
      <c r="R496" s="48">
        <f t="shared" si="54"/>
        <v>0</v>
      </c>
      <c r="S496" s="48">
        <f t="shared" si="55"/>
        <v>0</v>
      </c>
      <c r="T496" s="102"/>
    </row>
    <row r="497" spans="1:20" ht="94.5" x14ac:dyDescent="0.2">
      <c r="A497" s="9" t="s">
        <v>31</v>
      </c>
      <c r="B497" s="9" t="s">
        <v>32</v>
      </c>
      <c r="C497" s="9" t="s">
        <v>2264</v>
      </c>
      <c r="D497" s="74" t="s">
        <v>322</v>
      </c>
      <c r="E497" s="78" t="s">
        <v>323</v>
      </c>
      <c r="F497" s="74" t="s">
        <v>324</v>
      </c>
      <c r="G497" s="79">
        <v>2</v>
      </c>
      <c r="H497" s="86">
        <f t="shared" si="49"/>
        <v>4</v>
      </c>
      <c r="I497" s="87">
        <v>233.92</v>
      </c>
      <c r="J497" s="13">
        <v>0.21</v>
      </c>
      <c r="K497" s="47">
        <f t="shared" si="50"/>
        <v>283.04319999999996</v>
      </c>
      <c r="L497" s="46">
        <f t="shared" si="51"/>
        <v>935.68</v>
      </c>
      <c r="M497" s="46">
        <f t="shared" si="52"/>
        <v>1132.1727999999998</v>
      </c>
      <c r="N497" s="15" t="s">
        <v>23</v>
      </c>
      <c r="O497" s="11">
        <v>1</v>
      </c>
      <c r="P497" s="101"/>
      <c r="Q497" s="48">
        <f t="shared" si="53"/>
        <v>0</v>
      </c>
      <c r="R497" s="48">
        <f t="shared" si="54"/>
        <v>0</v>
      </c>
      <c r="S497" s="48">
        <f t="shared" si="55"/>
        <v>0</v>
      </c>
      <c r="T497" s="102"/>
    </row>
    <row r="498" spans="1:20" ht="47.25" x14ac:dyDescent="0.2">
      <c r="A498" s="9" t="s">
        <v>31</v>
      </c>
      <c r="B498" s="9" t="s">
        <v>32</v>
      </c>
      <c r="C498" s="9" t="s">
        <v>2265</v>
      </c>
      <c r="D498" s="74" t="s">
        <v>327</v>
      </c>
      <c r="E498" s="78" t="s">
        <v>328</v>
      </c>
      <c r="F498" s="88" t="s">
        <v>329</v>
      </c>
      <c r="G498" s="79">
        <v>1</v>
      </c>
      <c r="H498" s="86">
        <f t="shared" si="49"/>
        <v>2</v>
      </c>
      <c r="I498" s="87">
        <v>17.920000000000002</v>
      </c>
      <c r="J498" s="13">
        <v>0.21</v>
      </c>
      <c r="K498" s="47">
        <f t="shared" si="50"/>
        <v>21.683200000000003</v>
      </c>
      <c r="L498" s="46">
        <f t="shared" si="51"/>
        <v>35.840000000000003</v>
      </c>
      <c r="M498" s="46">
        <f t="shared" si="52"/>
        <v>43.366400000000006</v>
      </c>
      <c r="N498" s="15" t="s">
        <v>14</v>
      </c>
      <c r="O498" s="19">
        <v>2</v>
      </c>
      <c r="P498" s="101"/>
      <c r="Q498" s="48">
        <f t="shared" si="53"/>
        <v>0</v>
      </c>
      <c r="R498" s="48">
        <f t="shared" si="54"/>
        <v>0</v>
      </c>
      <c r="S498" s="48">
        <f t="shared" si="55"/>
        <v>0</v>
      </c>
      <c r="T498" s="102"/>
    </row>
    <row r="499" spans="1:20" ht="47.25" x14ac:dyDescent="0.2">
      <c r="A499" s="9" t="s">
        <v>31</v>
      </c>
      <c r="B499" s="9" t="s">
        <v>32</v>
      </c>
      <c r="C499" s="9" t="s">
        <v>423</v>
      </c>
      <c r="D499" s="74" t="s">
        <v>422</v>
      </c>
      <c r="E499" s="78" t="s">
        <v>423</v>
      </c>
      <c r="F499" s="74"/>
      <c r="G499" s="79">
        <v>1</v>
      </c>
      <c r="H499" s="86">
        <f t="shared" si="49"/>
        <v>2</v>
      </c>
      <c r="I499" s="87">
        <v>5.66</v>
      </c>
      <c r="J499" s="13">
        <v>0.21</v>
      </c>
      <c r="K499" s="47">
        <f t="shared" si="50"/>
        <v>6.8486000000000002</v>
      </c>
      <c r="L499" s="46">
        <f t="shared" si="51"/>
        <v>11.32</v>
      </c>
      <c r="M499" s="46">
        <f t="shared" si="52"/>
        <v>13.6972</v>
      </c>
      <c r="N499" s="15" t="s">
        <v>23</v>
      </c>
      <c r="O499" s="11">
        <v>1</v>
      </c>
      <c r="P499" s="101"/>
      <c r="Q499" s="48">
        <f t="shared" si="53"/>
        <v>0</v>
      </c>
      <c r="R499" s="48">
        <f t="shared" si="54"/>
        <v>0</v>
      </c>
      <c r="S499" s="48">
        <f t="shared" si="55"/>
        <v>0</v>
      </c>
      <c r="T499" s="102"/>
    </row>
    <row r="500" spans="1:20" ht="47.25" x14ac:dyDescent="0.2">
      <c r="A500" s="9" t="s">
        <v>31</v>
      </c>
      <c r="B500" s="9" t="s">
        <v>32</v>
      </c>
      <c r="C500" s="9" t="s">
        <v>2266</v>
      </c>
      <c r="D500" s="74" t="s">
        <v>436</v>
      </c>
      <c r="E500" s="78" t="s">
        <v>437</v>
      </c>
      <c r="F500" s="88" t="s">
        <v>438</v>
      </c>
      <c r="G500" s="79">
        <v>1</v>
      </c>
      <c r="H500" s="86">
        <f t="shared" si="49"/>
        <v>2</v>
      </c>
      <c r="I500" s="87">
        <v>16.84</v>
      </c>
      <c r="J500" s="13">
        <v>0.21</v>
      </c>
      <c r="K500" s="47">
        <f t="shared" si="50"/>
        <v>20.3764</v>
      </c>
      <c r="L500" s="46">
        <f t="shared" si="51"/>
        <v>33.68</v>
      </c>
      <c r="M500" s="46">
        <f t="shared" si="52"/>
        <v>40.752800000000001</v>
      </c>
      <c r="N500" s="15" t="s">
        <v>23</v>
      </c>
      <c r="O500" s="19">
        <v>1</v>
      </c>
      <c r="P500" s="101"/>
      <c r="Q500" s="48">
        <f t="shared" si="53"/>
        <v>0</v>
      </c>
      <c r="R500" s="48">
        <f t="shared" si="54"/>
        <v>0</v>
      </c>
      <c r="S500" s="48">
        <f t="shared" si="55"/>
        <v>0</v>
      </c>
      <c r="T500" s="102"/>
    </row>
    <row r="501" spans="1:20" ht="63" x14ac:dyDescent="0.2">
      <c r="A501" s="9" t="s">
        <v>31</v>
      </c>
      <c r="B501" s="9" t="s">
        <v>32</v>
      </c>
      <c r="C501" s="9" t="s">
        <v>2267</v>
      </c>
      <c r="D501" s="74" t="s">
        <v>439</v>
      </c>
      <c r="E501" s="78" t="s">
        <v>440</v>
      </c>
      <c r="F501" s="88" t="s">
        <v>441</v>
      </c>
      <c r="G501" s="79">
        <v>1</v>
      </c>
      <c r="H501" s="86">
        <f t="shared" si="49"/>
        <v>2</v>
      </c>
      <c r="I501" s="87">
        <v>75.8</v>
      </c>
      <c r="J501" s="13">
        <v>0.21</v>
      </c>
      <c r="K501" s="47">
        <f t="shared" si="50"/>
        <v>91.717999999999989</v>
      </c>
      <c r="L501" s="46">
        <f t="shared" si="51"/>
        <v>151.6</v>
      </c>
      <c r="M501" s="46">
        <f t="shared" si="52"/>
        <v>183.43599999999998</v>
      </c>
      <c r="N501" s="15" t="s">
        <v>23</v>
      </c>
      <c r="O501" s="19">
        <v>1</v>
      </c>
      <c r="P501" s="101"/>
      <c r="Q501" s="48">
        <f t="shared" si="53"/>
        <v>0</v>
      </c>
      <c r="R501" s="48">
        <f t="shared" si="54"/>
        <v>0</v>
      </c>
      <c r="S501" s="48">
        <f t="shared" si="55"/>
        <v>0</v>
      </c>
      <c r="T501" s="102"/>
    </row>
    <row r="502" spans="1:20" ht="47.25" x14ac:dyDescent="0.2">
      <c r="A502" s="9" t="s">
        <v>31</v>
      </c>
      <c r="B502" s="9" t="s">
        <v>32</v>
      </c>
      <c r="C502" s="9" t="s">
        <v>449</v>
      </c>
      <c r="D502" s="74" t="s">
        <v>448</v>
      </c>
      <c r="E502" s="78" t="s">
        <v>449</v>
      </c>
      <c r="F502" s="74" t="s">
        <v>450</v>
      </c>
      <c r="G502" s="79">
        <v>2</v>
      </c>
      <c r="H502" s="86">
        <f t="shared" si="49"/>
        <v>4</v>
      </c>
      <c r="I502" s="87">
        <v>70.709999999999994</v>
      </c>
      <c r="J502" s="13">
        <v>0.21</v>
      </c>
      <c r="K502" s="47">
        <f t="shared" si="50"/>
        <v>85.559099999999987</v>
      </c>
      <c r="L502" s="46">
        <f t="shared" si="51"/>
        <v>282.83999999999997</v>
      </c>
      <c r="M502" s="46">
        <f t="shared" si="52"/>
        <v>342.23639999999995</v>
      </c>
      <c r="N502" s="15" t="s">
        <v>23</v>
      </c>
      <c r="O502" s="11">
        <v>1</v>
      </c>
      <c r="P502" s="101"/>
      <c r="Q502" s="48">
        <f t="shared" si="53"/>
        <v>0</v>
      </c>
      <c r="R502" s="48">
        <f t="shared" si="54"/>
        <v>0</v>
      </c>
      <c r="S502" s="48">
        <f t="shared" si="55"/>
        <v>0</v>
      </c>
      <c r="T502" s="102"/>
    </row>
    <row r="503" spans="1:20" ht="47.25" x14ac:dyDescent="0.2">
      <c r="A503" s="9" t="s">
        <v>31</v>
      </c>
      <c r="B503" s="9" t="s">
        <v>32</v>
      </c>
      <c r="C503" s="9" t="s">
        <v>2268</v>
      </c>
      <c r="D503" s="74" t="s">
        <v>451</v>
      </c>
      <c r="E503" s="78" t="s">
        <v>452</v>
      </c>
      <c r="F503" s="88" t="s">
        <v>453</v>
      </c>
      <c r="G503" s="79">
        <v>1</v>
      </c>
      <c r="H503" s="86">
        <f t="shared" si="49"/>
        <v>2</v>
      </c>
      <c r="I503" s="87">
        <v>53.9</v>
      </c>
      <c r="J503" s="13">
        <v>0.21</v>
      </c>
      <c r="K503" s="47">
        <f t="shared" si="50"/>
        <v>65.218999999999994</v>
      </c>
      <c r="L503" s="46">
        <f t="shared" si="51"/>
        <v>107.8</v>
      </c>
      <c r="M503" s="46">
        <f t="shared" si="52"/>
        <v>130.43799999999999</v>
      </c>
      <c r="N503" s="15" t="s">
        <v>23</v>
      </c>
      <c r="O503" s="11">
        <v>1</v>
      </c>
      <c r="P503" s="101"/>
      <c r="Q503" s="48">
        <f t="shared" si="53"/>
        <v>0</v>
      </c>
      <c r="R503" s="48">
        <f t="shared" si="54"/>
        <v>0</v>
      </c>
      <c r="S503" s="48">
        <f t="shared" si="55"/>
        <v>0</v>
      </c>
      <c r="T503" s="102"/>
    </row>
    <row r="504" spans="1:20" ht="47.25" x14ac:dyDescent="0.2">
      <c r="A504" s="9" t="s">
        <v>31</v>
      </c>
      <c r="B504" s="9" t="s">
        <v>32</v>
      </c>
      <c r="C504" s="9" t="s">
        <v>455</v>
      </c>
      <c r="D504" s="74" t="s">
        <v>454</v>
      </c>
      <c r="E504" s="78" t="s">
        <v>455</v>
      </c>
      <c r="F504" s="74" t="s">
        <v>456</v>
      </c>
      <c r="G504" s="79">
        <v>2</v>
      </c>
      <c r="H504" s="86">
        <f t="shared" si="49"/>
        <v>4</v>
      </c>
      <c r="I504" s="87">
        <v>34.4</v>
      </c>
      <c r="J504" s="13">
        <v>0.21</v>
      </c>
      <c r="K504" s="47">
        <f t="shared" si="50"/>
        <v>41.623999999999995</v>
      </c>
      <c r="L504" s="46">
        <f t="shared" si="51"/>
        <v>137.6</v>
      </c>
      <c r="M504" s="46">
        <f t="shared" si="52"/>
        <v>166.49599999999998</v>
      </c>
      <c r="N504" s="15" t="s">
        <v>23</v>
      </c>
      <c r="O504" s="11">
        <v>1</v>
      </c>
      <c r="P504" s="101"/>
      <c r="Q504" s="48">
        <f t="shared" si="53"/>
        <v>0</v>
      </c>
      <c r="R504" s="48">
        <f t="shared" si="54"/>
        <v>0</v>
      </c>
      <c r="S504" s="48">
        <f t="shared" si="55"/>
        <v>0</v>
      </c>
      <c r="T504" s="102"/>
    </row>
    <row r="505" spans="1:20" ht="47.25" x14ac:dyDescent="0.2">
      <c r="A505" s="9" t="s">
        <v>31</v>
      </c>
      <c r="B505" s="9" t="s">
        <v>32</v>
      </c>
      <c r="C505" s="9" t="s">
        <v>461</v>
      </c>
      <c r="D505" s="74" t="s">
        <v>460</v>
      </c>
      <c r="E505" s="78" t="s">
        <v>461</v>
      </c>
      <c r="F505" s="74" t="s">
        <v>462</v>
      </c>
      <c r="G505" s="79">
        <v>1</v>
      </c>
      <c r="H505" s="86">
        <f t="shared" si="49"/>
        <v>2</v>
      </c>
      <c r="I505" s="87">
        <v>15.7</v>
      </c>
      <c r="J505" s="13">
        <v>0.21</v>
      </c>
      <c r="K505" s="47">
        <f t="shared" si="50"/>
        <v>18.997</v>
      </c>
      <c r="L505" s="46">
        <f t="shared" si="51"/>
        <v>31.4</v>
      </c>
      <c r="M505" s="46">
        <f t="shared" si="52"/>
        <v>37.994</v>
      </c>
      <c r="N505" s="15" t="s">
        <v>23</v>
      </c>
      <c r="O505" s="11">
        <v>1</v>
      </c>
      <c r="P505" s="101"/>
      <c r="Q505" s="48">
        <f t="shared" si="53"/>
        <v>0</v>
      </c>
      <c r="R505" s="48">
        <f t="shared" si="54"/>
        <v>0</v>
      </c>
      <c r="S505" s="48">
        <f t="shared" si="55"/>
        <v>0</v>
      </c>
      <c r="T505" s="102"/>
    </row>
    <row r="506" spans="1:20" ht="47.25" x14ac:dyDescent="0.2">
      <c r="A506" s="9" t="s">
        <v>31</v>
      </c>
      <c r="B506" s="9" t="s">
        <v>32</v>
      </c>
      <c r="C506" s="9" t="s">
        <v>2269</v>
      </c>
      <c r="D506" s="74" t="s">
        <v>463</v>
      </c>
      <c r="E506" s="78" t="s">
        <v>464</v>
      </c>
      <c r="F506" s="88"/>
      <c r="G506" s="79">
        <v>1</v>
      </c>
      <c r="H506" s="86">
        <f t="shared" si="49"/>
        <v>2</v>
      </c>
      <c r="I506" s="87">
        <v>30.84</v>
      </c>
      <c r="J506" s="13">
        <v>0.21</v>
      </c>
      <c r="K506" s="47">
        <f t="shared" si="50"/>
        <v>37.316400000000002</v>
      </c>
      <c r="L506" s="46">
        <f t="shared" si="51"/>
        <v>61.68</v>
      </c>
      <c r="M506" s="46">
        <f t="shared" si="52"/>
        <v>74.632800000000003</v>
      </c>
      <c r="N506" s="15" t="s">
        <v>23</v>
      </c>
      <c r="O506" s="19">
        <v>1</v>
      </c>
      <c r="P506" s="101"/>
      <c r="Q506" s="48">
        <f t="shared" si="53"/>
        <v>0</v>
      </c>
      <c r="R506" s="48">
        <f t="shared" si="54"/>
        <v>0</v>
      </c>
      <c r="S506" s="48">
        <f t="shared" si="55"/>
        <v>0</v>
      </c>
      <c r="T506" s="102"/>
    </row>
    <row r="507" spans="1:20" ht="47.25" x14ac:dyDescent="0.2">
      <c r="A507" s="9" t="s">
        <v>31</v>
      </c>
      <c r="B507" s="9" t="s">
        <v>32</v>
      </c>
      <c r="C507" s="9" t="s">
        <v>2270</v>
      </c>
      <c r="D507" s="74" t="s">
        <v>465</v>
      </c>
      <c r="E507" s="78" t="s">
        <v>466</v>
      </c>
      <c r="F507" s="88" t="s">
        <v>467</v>
      </c>
      <c r="G507" s="79">
        <v>1</v>
      </c>
      <c r="H507" s="86">
        <f t="shared" si="49"/>
        <v>2</v>
      </c>
      <c r="I507" s="87">
        <v>19.57</v>
      </c>
      <c r="J507" s="13">
        <v>0.21</v>
      </c>
      <c r="K507" s="47">
        <f t="shared" si="50"/>
        <v>23.6797</v>
      </c>
      <c r="L507" s="46">
        <f t="shared" si="51"/>
        <v>39.14</v>
      </c>
      <c r="M507" s="46">
        <f t="shared" si="52"/>
        <v>47.359400000000001</v>
      </c>
      <c r="N507" s="15" t="s">
        <v>23</v>
      </c>
      <c r="O507" s="19">
        <v>1</v>
      </c>
      <c r="P507" s="101"/>
      <c r="Q507" s="48">
        <f t="shared" si="53"/>
        <v>0</v>
      </c>
      <c r="R507" s="48">
        <f t="shared" si="54"/>
        <v>0</v>
      </c>
      <c r="S507" s="48">
        <f t="shared" si="55"/>
        <v>0</v>
      </c>
      <c r="T507" s="102"/>
    </row>
    <row r="508" spans="1:20" ht="126" x14ac:dyDescent="0.2">
      <c r="A508" s="9" t="s">
        <v>31</v>
      </c>
      <c r="B508" s="9" t="s">
        <v>32</v>
      </c>
      <c r="C508" s="9" t="s">
        <v>2271</v>
      </c>
      <c r="D508" s="74" t="s">
        <v>533</v>
      </c>
      <c r="E508" s="78" t="s">
        <v>534</v>
      </c>
      <c r="F508" s="74" t="s">
        <v>535</v>
      </c>
      <c r="G508" s="79">
        <v>3</v>
      </c>
      <c r="H508" s="86">
        <f t="shared" si="49"/>
        <v>6</v>
      </c>
      <c r="I508" s="87">
        <v>14.9</v>
      </c>
      <c r="J508" s="13">
        <v>0.21</v>
      </c>
      <c r="K508" s="47">
        <f t="shared" si="50"/>
        <v>18.029</v>
      </c>
      <c r="L508" s="46">
        <f t="shared" si="51"/>
        <v>89.4</v>
      </c>
      <c r="M508" s="46">
        <f t="shared" si="52"/>
        <v>108.17400000000001</v>
      </c>
      <c r="N508" s="15" t="s">
        <v>23</v>
      </c>
      <c r="O508" s="11">
        <v>1</v>
      </c>
      <c r="P508" s="101"/>
      <c r="Q508" s="48">
        <f t="shared" si="53"/>
        <v>0</v>
      </c>
      <c r="R508" s="48">
        <f t="shared" si="54"/>
        <v>0</v>
      </c>
      <c r="S508" s="48">
        <f t="shared" si="55"/>
        <v>0</v>
      </c>
      <c r="T508" s="102"/>
    </row>
    <row r="509" spans="1:20" ht="126" x14ac:dyDescent="0.2">
      <c r="A509" s="9" t="s">
        <v>31</v>
      </c>
      <c r="B509" s="9" t="s">
        <v>32</v>
      </c>
      <c r="C509" s="9" t="s">
        <v>2272</v>
      </c>
      <c r="D509" s="74" t="s">
        <v>536</v>
      </c>
      <c r="E509" s="78" t="s">
        <v>537</v>
      </c>
      <c r="F509" s="74" t="s">
        <v>538</v>
      </c>
      <c r="G509" s="79">
        <v>2</v>
      </c>
      <c r="H509" s="86">
        <f t="shared" si="49"/>
        <v>4</v>
      </c>
      <c r="I509" s="87">
        <v>14.9</v>
      </c>
      <c r="J509" s="13">
        <v>0.21</v>
      </c>
      <c r="K509" s="47">
        <f t="shared" si="50"/>
        <v>18.029</v>
      </c>
      <c r="L509" s="46">
        <f t="shared" si="51"/>
        <v>59.6</v>
      </c>
      <c r="M509" s="46">
        <f t="shared" si="52"/>
        <v>72.116</v>
      </c>
      <c r="N509" s="15" t="s">
        <v>23</v>
      </c>
      <c r="O509" s="11">
        <v>1</v>
      </c>
      <c r="P509" s="101"/>
      <c r="Q509" s="48">
        <f t="shared" si="53"/>
        <v>0</v>
      </c>
      <c r="R509" s="48">
        <f t="shared" si="54"/>
        <v>0</v>
      </c>
      <c r="S509" s="48">
        <f t="shared" si="55"/>
        <v>0</v>
      </c>
      <c r="T509" s="102"/>
    </row>
    <row r="510" spans="1:20" ht="47.25" x14ac:dyDescent="0.2">
      <c r="A510" s="9" t="s">
        <v>31</v>
      </c>
      <c r="B510" s="9" t="s">
        <v>32</v>
      </c>
      <c r="C510" s="9" t="s">
        <v>2273</v>
      </c>
      <c r="D510" s="74" t="s">
        <v>542</v>
      </c>
      <c r="E510" s="78" t="s">
        <v>543</v>
      </c>
      <c r="F510" s="88" t="s">
        <v>544</v>
      </c>
      <c r="G510" s="79">
        <v>1</v>
      </c>
      <c r="H510" s="86">
        <f t="shared" si="49"/>
        <v>2</v>
      </c>
      <c r="I510" s="87">
        <v>10.88</v>
      </c>
      <c r="J510" s="18">
        <v>0.21</v>
      </c>
      <c r="K510" s="47">
        <f t="shared" si="50"/>
        <v>13.164800000000001</v>
      </c>
      <c r="L510" s="46">
        <f t="shared" si="51"/>
        <v>21.76</v>
      </c>
      <c r="M510" s="46">
        <f t="shared" si="52"/>
        <v>26.329600000000003</v>
      </c>
      <c r="N510" s="15" t="s">
        <v>23</v>
      </c>
      <c r="O510" s="11">
        <v>1</v>
      </c>
      <c r="P510" s="101"/>
      <c r="Q510" s="48">
        <f t="shared" si="53"/>
        <v>0</v>
      </c>
      <c r="R510" s="48">
        <f t="shared" si="54"/>
        <v>0</v>
      </c>
      <c r="S510" s="48">
        <f t="shared" si="55"/>
        <v>0</v>
      </c>
      <c r="T510" s="102"/>
    </row>
    <row r="511" spans="1:20" ht="47.25" x14ac:dyDescent="0.2">
      <c r="A511" s="9" t="s">
        <v>31</v>
      </c>
      <c r="B511" s="9" t="s">
        <v>32</v>
      </c>
      <c r="C511" s="9" t="s">
        <v>2274</v>
      </c>
      <c r="D511" s="74" t="s">
        <v>545</v>
      </c>
      <c r="E511" s="78" t="s">
        <v>546</v>
      </c>
      <c r="F511" s="88" t="s">
        <v>547</v>
      </c>
      <c r="G511" s="79">
        <v>1</v>
      </c>
      <c r="H511" s="86">
        <f t="shared" si="49"/>
        <v>2</v>
      </c>
      <c r="I511" s="87">
        <v>10.88</v>
      </c>
      <c r="J511" s="13">
        <v>0.21</v>
      </c>
      <c r="K511" s="47">
        <f t="shared" si="50"/>
        <v>13.164800000000001</v>
      </c>
      <c r="L511" s="46">
        <f t="shared" si="51"/>
        <v>21.76</v>
      </c>
      <c r="M511" s="46">
        <f t="shared" si="52"/>
        <v>26.329600000000003</v>
      </c>
      <c r="N511" s="15" t="s">
        <v>23</v>
      </c>
      <c r="O511" s="19">
        <v>1</v>
      </c>
      <c r="P511" s="101"/>
      <c r="Q511" s="48">
        <f t="shared" si="53"/>
        <v>0</v>
      </c>
      <c r="R511" s="48">
        <f t="shared" si="54"/>
        <v>0</v>
      </c>
      <c r="S511" s="48">
        <f t="shared" si="55"/>
        <v>0</v>
      </c>
      <c r="T511" s="102"/>
    </row>
    <row r="512" spans="1:20" ht="47.25" x14ac:dyDescent="0.2">
      <c r="A512" s="9" t="s">
        <v>31</v>
      </c>
      <c r="B512" s="9" t="s">
        <v>32</v>
      </c>
      <c r="C512" s="9" t="s">
        <v>555</v>
      </c>
      <c r="D512" s="74" t="s">
        <v>554</v>
      </c>
      <c r="E512" s="78" t="s">
        <v>555</v>
      </c>
      <c r="F512" s="74" t="s">
        <v>556</v>
      </c>
      <c r="G512" s="79">
        <v>1</v>
      </c>
      <c r="H512" s="86">
        <f t="shared" si="49"/>
        <v>2</v>
      </c>
      <c r="I512" s="87">
        <v>36.630000000000003</v>
      </c>
      <c r="J512" s="13">
        <v>0.21</v>
      </c>
      <c r="K512" s="47">
        <f t="shared" si="50"/>
        <v>44.322300000000006</v>
      </c>
      <c r="L512" s="46">
        <f t="shared" si="51"/>
        <v>73.260000000000005</v>
      </c>
      <c r="M512" s="46">
        <f t="shared" si="52"/>
        <v>88.644600000000011</v>
      </c>
      <c r="N512" s="15" t="s">
        <v>23</v>
      </c>
      <c r="O512" s="11">
        <v>1</v>
      </c>
      <c r="P512" s="101"/>
      <c r="Q512" s="48">
        <f t="shared" si="53"/>
        <v>0</v>
      </c>
      <c r="R512" s="48">
        <f t="shared" si="54"/>
        <v>0</v>
      </c>
      <c r="S512" s="48">
        <f t="shared" si="55"/>
        <v>0</v>
      </c>
      <c r="T512" s="102"/>
    </row>
    <row r="513" spans="1:20" ht="126" x14ac:dyDescent="0.2">
      <c r="A513" s="9" t="s">
        <v>31</v>
      </c>
      <c r="B513" s="9" t="s">
        <v>32</v>
      </c>
      <c r="C513" s="9" t="s">
        <v>2272</v>
      </c>
      <c r="D513" s="74" t="s">
        <v>557</v>
      </c>
      <c r="E513" s="78" t="s">
        <v>558</v>
      </c>
      <c r="F513" s="74" t="s">
        <v>559</v>
      </c>
      <c r="G513" s="79">
        <v>1</v>
      </c>
      <c r="H513" s="86">
        <f t="shared" ref="H513:H534" si="56">G513*2</f>
        <v>2</v>
      </c>
      <c r="I513" s="87">
        <v>14.9</v>
      </c>
      <c r="J513" s="13">
        <v>0.21</v>
      </c>
      <c r="K513" s="47">
        <f t="shared" ref="K513:K534" si="57">I513+I513*J513</f>
        <v>18.029</v>
      </c>
      <c r="L513" s="46">
        <f t="shared" ref="L513:L534" si="58">H513*I513</f>
        <v>29.8</v>
      </c>
      <c r="M513" s="46">
        <f t="shared" ref="M513:M534" si="59">H513*K513</f>
        <v>36.058</v>
      </c>
      <c r="N513" s="15" t="s">
        <v>23</v>
      </c>
      <c r="O513" s="11">
        <v>1</v>
      </c>
      <c r="P513" s="101"/>
      <c r="Q513" s="48">
        <f t="shared" ref="Q513:Q534" si="60">P513+P513*J513</f>
        <v>0</v>
      </c>
      <c r="R513" s="48">
        <f t="shared" ref="R513:R534" si="61">P513*H513</f>
        <v>0</v>
      </c>
      <c r="S513" s="48">
        <f t="shared" ref="S513:S534" si="62">R513+R513*J513</f>
        <v>0</v>
      </c>
      <c r="T513" s="102"/>
    </row>
    <row r="514" spans="1:20" ht="63" x14ac:dyDescent="0.2">
      <c r="A514" s="9" t="s">
        <v>31</v>
      </c>
      <c r="B514" s="9" t="s">
        <v>32</v>
      </c>
      <c r="C514" s="9" t="s">
        <v>2275</v>
      </c>
      <c r="D514" s="74" t="s">
        <v>560</v>
      </c>
      <c r="E514" s="78" t="s">
        <v>561</v>
      </c>
      <c r="F514" s="88" t="s">
        <v>562</v>
      </c>
      <c r="G514" s="79">
        <v>1</v>
      </c>
      <c r="H514" s="86">
        <f t="shared" si="56"/>
        <v>2</v>
      </c>
      <c r="I514" s="87">
        <v>14.9</v>
      </c>
      <c r="J514" s="13">
        <v>0.21</v>
      </c>
      <c r="K514" s="47">
        <f t="shared" si="57"/>
        <v>18.029</v>
      </c>
      <c r="L514" s="46">
        <f t="shared" si="58"/>
        <v>29.8</v>
      </c>
      <c r="M514" s="46">
        <f t="shared" si="59"/>
        <v>36.058</v>
      </c>
      <c r="N514" s="15" t="s">
        <v>23</v>
      </c>
      <c r="O514" s="19">
        <v>1</v>
      </c>
      <c r="P514" s="101"/>
      <c r="Q514" s="48">
        <f t="shared" si="60"/>
        <v>0</v>
      </c>
      <c r="R514" s="48">
        <f t="shared" si="61"/>
        <v>0</v>
      </c>
      <c r="S514" s="48">
        <f t="shared" si="62"/>
        <v>0</v>
      </c>
      <c r="T514" s="102"/>
    </row>
    <row r="515" spans="1:20" ht="47.25" x14ac:dyDescent="0.2">
      <c r="A515" s="9" t="s">
        <v>31</v>
      </c>
      <c r="B515" s="9" t="s">
        <v>32</v>
      </c>
      <c r="C515" s="9" t="s">
        <v>690</v>
      </c>
      <c r="D515" s="74" t="s">
        <v>689</v>
      </c>
      <c r="E515" s="78" t="s">
        <v>690</v>
      </c>
      <c r="F515" s="74" t="s">
        <v>691</v>
      </c>
      <c r="G515" s="79">
        <v>32</v>
      </c>
      <c r="H515" s="86">
        <f t="shared" si="56"/>
        <v>64</v>
      </c>
      <c r="I515" s="87">
        <v>29.65</v>
      </c>
      <c r="J515" s="13">
        <v>0.21</v>
      </c>
      <c r="K515" s="47">
        <f t="shared" si="57"/>
        <v>35.8765</v>
      </c>
      <c r="L515" s="46">
        <f t="shared" si="58"/>
        <v>1897.6</v>
      </c>
      <c r="M515" s="46">
        <f t="shared" si="59"/>
        <v>2296.096</v>
      </c>
      <c r="N515" s="15" t="s">
        <v>23</v>
      </c>
      <c r="O515" s="11">
        <v>1</v>
      </c>
      <c r="P515" s="101"/>
      <c r="Q515" s="48">
        <f t="shared" si="60"/>
        <v>0</v>
      </c>
      <c r="R515" s="48">
        <f t="shared" si="61"/>
        <v>0</v>
      </c>
      <c r="S515" s="48">
        <f t="shared" si="62"/>
        <v>0</v>
      </c>
      <c r="T515" s="102"/>
    </row>
    <row r="516" spans="1:20" ht="47.25" x14ac:dyDescent="0.2">
      <c r="A516" s="9" t="s">
        <v>31</v>
      </c>
      <c r="B516" s="9" t="s">
        <v>32</v>
      </c>
      <c r="C516" s="9" t="s">
        <v>853</v>
      </c>
      <c r="D516" s="74" t="s">
        <v>852</v>
      </c>
      <c r="E516" s="78" t="s">
        <v>853</v>
      </c>
      <c r="F516" s="74" t="s">
        <v>854</v>
      </c>
      <c r="G516" s="79">
        <v>9</v>
      </c>
      <c r="H516" s="86">
        <f t="shared" si="56"/>
        <v>18</v>
      </c>
      <c r="I516" s="87">
        <v>20.37</v>
      </c>
      <c r="J516" s="13">
        <v>0.21</v>
      </c>
      <c r="K516" s="47">
        <f t="shared" si="57"/>
        <v>24.6477</v>
      </c>
      <c r="L516" s="46">
        <f t="shared" si="58"/>
        <v>366.66</v>
      </c>
      <c r="M516" s="46">
        <f t="shared" si="59"/>
        <v>443.65859999999998</v>
      </c>
      <c r="N516" s="15" t="s">
        <v>23</v>
      </c>
      <c r="O516" s="11">
        <v>1</v>
      </c>
      <c r="P516" s="101"/>
      <c r="Q516" s="48">
        <f t="shared" si="60"/>
        <v>0</v>
      </c>
      <c r="R516" s="48">
        <f t="shared" si="61"/>
        <v>0</v>
      </c>
      <c r="S516" s="48">
        <f t="shared" si="62"/>
        <v>0</v>
      </c>
      <c r="T516" s="102"/>
    </row>
    <row r="517" spans="1:20" ht="47.25" x14ac:dyDescent="0.2">
      <c r="A517" s="9" t="s">
        <v>31</v>
      </c>
      <c r="B517" s="9" t="s">
        <v>32</v>
      </c>
      <c r="C517" s="9" t="s">
        <v>2276</v>
      </c>
      <c r="D517" s="74" t="s">
        <v>859</v>
      </c>
      <c r="E517" s="78" t="s">
        <v>860</v>
      </c>
      <c r="F517" s="94" t="s">
        <v>861</v>
      </c>
      <c r="G517" s="79">
        <v>1</v>
      </c>
      <c r="H517" s="86">
        <f t="shared" si="56"/>
        <v>2</v>
      </c>
      <c r="I517" s="87">
        <v>54.22</v>
      </c>
      <c r="J517" s="13">
        <v>0.21</v>
      </c>
      <c r="K517" s="47">
        <f t="shared" si="57"/>
        <v>65.606200000000001</v>
      </c>
      <c r="L517" s="46">
        <f t="shared" si="58"/>
        <v>108.44</v>
      </c>
      <c r="M517" s="46">
        <f t="shared" si="59"/>
        <v>131.2124</v>
      </c>
      <c r="N517" s="15" t="s">
        <v>14</v>
      </c>
      <c r="O517" s="11">
        <v>200</v>
      </c>
      <c r="P517" s="101"/>
      <c r="Q517" s="48">
        <f t="shared" si="60"/>
        <v>0</v>
      </c>
      <c r="R517" s="48">
        <f t="shared" si="61"/>
        <v>0</v>
      </c>
      <c r="S517" s="48">
        <f t="shared" si="62"/>
        <v>0</v>
      </c>
      <c r="T517" s="102"/>
    </row>
    <row r="518" spans="1:20" ht="63" x14ac:dyDescent="0.2">
      <c r="A518" s="9" t="s">
        <v>31</v>
      </c>
      <c r="B518" s="9" t="s">
        <v>32</v>
      </c>
      <c r="C518" s="9" t="s">
        <v>2277</v>
      </c>
      <c r="D518" s="74" t="s">
        <v>933</v>
      </c>
      <c r="E518" s="78" t="s">
        <v>934</v>
      </c>
      <c r="F518" s="88"/>
      <c r="G518" s="79">
        <v>1</v>
      </c>
      <c r="H518" s="86">
        <f t="shared" si="56"/>
        <v>2</v>
      </c>
      <c r="I518" s="87">
        <v>74.33</v>
      </c>
      <c r="J518" s="13">
        <v>0.21</v>
      </c>
      <c r="K518" s="47">
        <f t="shared" si="57"/>
        <v>89.939300000000003</v>
      </c>
      <c r="L518" s="46">
        <f t="shared" si="58"/>
        <v>148.66</v>
      </c>
      <c r="M518" s="46">
        <f t="shared" si="59"/>
        <v>179.87860000000001</v>
      </c>
      <c r="N518" s="15" t="s">
        <v>23</v>
      </c>
      <c r="O518" s="19">
        <v>1</v>
      </c>
      <c r="P518" s="101"/>
      <c r="Q518" s="48">
        <f t="shared" si="60"/>
        <v>0</v>
      </c>
      <c r="R518" s="48">
        <f t="shared" si="61"/>
        <v>0</v>
      </c>
      <c r="S518" s="48">
        <f t="shared" si="62"/>
        <v>0</v>
      </c>
      <c r="T518" s="102"/>
    </row>
    <row r="519" spans="1:20" ht="110.25" x14ac:dyDescent="0.2">
      <c r="A519" s="9" t="s">
        <v>31</v>
      </c>
      <c r="B519" s="9" t="s">
        <v>32</v>
      </c>
      <c r="C519" s="9" t="s">
        <v>2278</v>
      </c>
      <c r="D519" s="74" t="s">
        <v>1009</v>
      </c>
      <c r="E519" s="78" t="s">
        <v>1010</v>
      </c>
      <c r="F519" s="88"/>
      <c r="G519" s="79">
        <v>3</v>
      </c>
      <c r="H519" s="86">
        <f t="shared" si="56"/>
        <v>6</v>
      </c>
      <c r="I519" s="87">
        <v>7.92</v>
      </c>
      <c r="J519" s="13">
        <v>0.21</v>
      </c>
      <c r="K519" s="47">
        <f t="shared" si="57"/>
        <v>9.5831999999999997</v>
      </c>
      <c r="L519" s="46">
        <f t="shared" si="58"/>
        <v>47.519999999999996</v>
      </c>
      <c r="M519" s="46">
        <f t="shared" si="59"/>
        <v>57.499200000000002</v>
      </c>
      <c r="N519" s="15" t="s">
        <v>14</v>
      </c>
      <c r="O519" s="11">
        <v>2</v>
      </c>
      <c r="P519" s="101"/>
      <c r="Q519" s="48">
        <f t="shared" si="60"/>
        <v>0</v>
      </c>
      <c r="R519" s="48">
        <f t="shared" si="61"/>
        <v>0</v>
      </c>
      <c r="S519" s="48">
        <f t="shared" si="62"/>
        <v>0</v>
      </c>
      <c r="T519" s="102"/>
    </row>
    <row r="520" spans="1:20" ht="47.25" x14ac:dyDescent="0.2">
      <c r="A520" s="9" t="s">
        <v>31</v>
      </c>
      <c r="B520" s="9" t="s">
        <v>32</v>
      </c>
      <c r="C520" s="9" t="s">
        <v>1061</v>
      </c>
      <c r="D520" s="74" t="s">
        <v>1060</v>
      </c>
      <c r="E520" s="78" t="s">
        <v>1061</v>
      </c>
      <c r="F520" s="74" t="s">
        <v>1062</v>
      </c>
      <c r="G520" s="79">
        <v>1</v>
      </c>
      <c r="H520" s="86">
        <f t="shared" si="56"/>
        <v>2</v>
      </c>
      <c r="I520" s="87">
        <v>4.66</v>
      </c>
      <c r="J520" s="13">
        <v>0.21</v>
      </c>
      <c r="K520" s="47">
        <f t="shared" si="57"/>
        <v>5.6386000000000003</v>
      </c>
      <c r="L520" s="46">
        <f t="shared" si="58"/>
        <v>9.32</v>
      </c>
      <c r="M520" s="46">
        <f t="shared" si="59"/>
        <v>11.277200000000001</v>
      </c>
      <c r="N520" s="15" t="s">
        <v>23</v>
      </c>
      <c r="O520" s="11">
        <v>1</v>
      </c>
      <c r="P520" s="101"/>
      <c r="Q520" s="48">
        <f t="shared" si="60"/>
        <v>0</v>
      </c>
      <c r="R520" s="48">
        <f t="shared" si="61"/>
        <v>0</v>
      </c>
      <c r="S520" s="48">
        <f t="shared" si="62"/>
        <v>0</v>
      </c>
      <c r="T520" s="102"/>
    </row>
    <row r="521" spans="1:20" ht="47.25" x14ac:dyDescent="0.2">
      <c r="A521" s="9" t="s">
        <v>31</v>
      </c>
      <c r="B521" s="9" t="s">
        <v>32</v>
      </c>
      <c r="C521" s="9" t="s">
        <v>2279</v>
      </c>
      <c r="D521" s="74" t="s">
        <v>1100</v>
      </c>
      <c r="E521" s="78" t="s">
        <v>1101</v>
      </c>
      <c r="F521" s="88"/>
      <c r="G521" s="79">
        <v>3</v>
      </c>
      <c r="H521" s="86">
        <f t="shared" si="56"/>
        <v>6</v>
      </c>
      <c r="I521" s="87">
        <v>4.5</v>
      </c>
      <c r="J521" s="13">
        <v>0.21</v>
      </c>
      <c r="K521" s="47">
        <f t="shared" si="57"/>
        <v>5.4450000000000003</v>
      </c>
      <c r="L521" s="46">
        <f t="shared" si="58"/>
        <v>27</v>
      </c>
      <c r="M521" s="46">
        <f t="shared" si="59"/>
        <v>32.67</v>
      </c>
      <c r="N521" s="15" t="s">
        <v>23</v>
      </c>
      <c r="O521" s="19">
        <v>1</v>
      </c>
      <c r="P521" s="101"/>
      <c r="Q521" s="48">
        <f t="shared" si="60"/>
        <v>0</v>
      </c>
      <c r="R521" s="48">
        <f t="shared" si="61"/>
        <v>0</v>
      </c>
      <c r="S521" s="48">
        <f t="shared" si="62"/>
        <v>0</v>
      </c>
      <c r="T521" s="102"/>
    </row>
    <row r="522" spans="1:20" ht="47.25" x14ac:dyDescent="0.2">
      <c r="A522" s="9" t="s">
        <v>31</v>
      </c>
      <c r="B522" s="9" t="s">
        <v>32</v>
      </c>
      <c r="C522" s="9" t="s">
        <v>2280</v>
      </c>
      <c r="D522" s="74" t="s">
        <v>1296</v>
      </c>
      <c r="E522" s="78" t="s">
        <v>1297</v>
      </c>
      <c r="F522" s="74" t="s">
        <v>1298</v>
      </c>
      <c r="G522" s="79">
        <v>1</v>
      </c>
      <c r="H522" s="86">
        <f t="shared" si="56"/>
        <v>2</v>
      </c>
      <c r="I522" s="87">
        <v>11.9</v>
      </c>
      <c r="J522" s="13">
        <v>0.21</v>
      </c>
      <c r="K522" s="47">
        <f t="shared" si="57"/>
        <v>14.399000000000001</v>
      </c>
      <c r="L522" s="46">
        <f t="shared" si="58"/>
        <v>23.8</v>
      </c>
      <c r="M522" s="46">
        <f t="shared" si="59"/>
        <v>28.798000000000002</v>
      </c>
      <c r="N522" s="15" t="s">
        <v>23</v>
      </c>
      <c r="O522" s="11">
        <v>1</v>
      </c>
      <c r="P522" s="101"/>
      <c r="Q522" s="48">
        <f t="shared" si="60"/>
        <v>0</v>
      </c>
      <c r="R522" s="48">
        <f t="shared" si="61"/>
        <v>0</v>
      </c>
      <c r="S522" s="48">
        <f t="shared" si="62"/>
        <v>0</v>
      </c>
      <c r="T522" s="102"/>
    </row>
    <row r="523" spans="1:20" ht="47.25" x14ac:dyDescent="0.2">
      <c r="A523" s="9" t="s">
        <v>31</v>
      </c>
      <c r="B523" s="9" t="s">
        <v>32</v>
      </c>
      <c r="C523" s="9" t="s">
        <v>2280</v>
      </c>
      <c r="D523" s="74" t="s">
        <v>1299</v>
      </c>
      <c r="E523" s="78" t="s">
        <v>1300</v>
      </c>
      <c r="F523" s="74"/>
      <c r="G523" s="79">
        <v>1</v>
      </c>
      <c r="H523" s="86">
        <f t="shared" si="56"/>
        <v>2</v>
      </c>
      <c r="I523" s="87">
        <v>10</v>
      </c>
      <c r="J523" s="13">
        <v>0.21</v>
      </c>
      <c r="K523" s="47">
        <f t="shared" si="57"/>
        <v>12.1</v>
      </c>
      <c r="L523" s="46">
        <f t="shared" si="58"/>
        <v>20</v>
      </c>
      <c r="M523" s="46">
        <f t="shared" si="59"/>
        <v>24.2</v>
      </c>
      <c r="N523" s="15" t="s">
        <v>23</v>
      </c>
      <c r="O523" s="11">
        <v>1</v>
      </c>
      <c r="P523" s="101"/>
      <c r="Q523" s="48">
        <f t="shared" si="60"/>
        <v>0</v>
      </c>
      <c r="R523" s="48">
        <f t="shared" si="61"/>
        <v>0</v>
      </c>
      <c r="S523" s="48">
        <f t="shared" si="62"/>
        <v>0</v>
      </c>
      <c r="T523" s="102"/>
    </row>
    <row r="524" spans="1:20" ht="47.25" x14ac:dyDescent="0.2">
      <c r="A524" s="9" t="s">
        <v>31</v>
      </c>
      <c r="B524" s="9" t="s">
        <v>32</v>
      </c>
      <c r="C524" s="9" t="s">
        <v>2281</v>
      </c>
      <c r="D524" s="74" t="s">
        <v>1301</v>
      </c>
      <c r="E524" s="78" t="s">
        <v>1302</v>
      </c>
      <c r="F524" s="74" t="s">
        <v>1303</v>
      </c>
      <c r="G524" s="79">
        <v>5</v>
      </c>
      <c r="H524" s="86">
        <f t="shared" si="56"/>
        <v>10</v>
      </c>
      <c r="I524" s="87">
        <v>11.9</v>
      </c>
      <c r="J524" s="13">
        <v>0.21</v>
      </c>
      <c r="K524" s="47">
        <f t="shared" si="57"/>
        <v>14.399000000000001</v>
      </c>
      <c r="L524" s="46">
        <f t="shared" si="58"/>
        <v>119</v>
      </c>
      <c r="M524" s="46">
        <f t="shared" si="59"/>
        <v>143.99</v>
      </c>
      <c r="N524" s="15" t="s">
        <v>23</v>
      </c>
      <c r="O524" s="11">
        <v>1</v>
      </c>
      <c r="P524" s="101"/>
      <c r="Q524" s="48">
        <f t="shared" si="60"/>
        <v>0</v>
      </c>
      <c r="R524" s="48">
        <f t="shared" si="61"/>
        <v>0</v>
      </c>
      <c r="S524" s="48">
        <f t="shared" si="62"/>
        <v>0</v>
      </c>
      <c r="T524" s="102"/>
    </row>
    <row r="525" spans="1:20" ht="47.25" x14ac:dyDescent="0.2">
      <c r="A525" s="9" t="s">
        <v>31</v>
      </c>
      <c r="B525" s="9" t="s">
        <v>32</v>
      </c>
      <c r="C525" s="9" t="s">
        <v>2282</v>
      </c>
      <c r="D525" s="74" t="s">
        <v>1304</v>
      </c>
      <c r="E525" s="78" t="s">
        <v>1305</v>
      </c>
      <c r="F525" s="74" t="s">
        <v>1306</v>
      </c>
      <c r="G525" s="79">
        <v>5</v>
      </c>
      <c r="H525" s="86">
        <f t="shared" si="56"/>
        <v>10</v>
      </c>
      <c r="I525" s="87">
        <v>11.9</v>
      </c>
      <c r="J525" s="13">
        <v>0.21</v>
      </c>
      <c r="K525" s="47">
        <f t="shared" si="57"/>
        <v>14.399000000000001</v>
      </c>
      <c r="L525" s="46">
        <f t="shared" si="58"/>
        <v>119</v>
      </c>
      <c r="M525" s="46">
        <f t="shared" si="59"/>
        <v>143.99</v>
      </c>
      <c r="N525" s="15" t="s">
        <v>23</v>
      </c>
      <c r="O525" s="11">
        <v>1</v>
      </c>
      <c r="P525" s="101"/>
      <c r="Q525" s="48">
        <f t="shared" si="60"/>
        <v>0</v>
      </c>
      <c r="R525" s="48">
        <f t="shared" si="61"/>
        <v>0</v>
      </c>
      <c r="S525" s="48">
        <f t="shared" si="62"/>
        <v>0</v>
      </c>
      <c r="T525" s="102"/>
    </row>
    <row r="526" spans="1:20" ht="47.25" x14ac:dyDescent="0.2">
      <c r="A526" s="9" t="s">
        <v>31</v>
      </c>
      <c r="B526" s="9" t="s">
        <v>32</v>
      </c>
      <c r="C526" s="9" t="s">
        <v>2283</v>
      </c>
      <c r="D526" s="74" t="s">
        <v>1609</v>
      </c>
      <c r="E526" s="78" t="s">
        <v>1610</v>
      </c>
      <c r="F526" s="74"/>
      <c r="G526" s="79">
        <v>5</v>
      </c>
      <c r="H526" s="86">
        <f t="shared" si="56"/>
        <v>10</v>
      </c>
      <c r="I526" s="87">
        <v>65.78</v>
      </c>
      <c r="J526" s="13">
        <v>0.21</v>
      </c>
      <c r="K526" s="47">
        <f t="shared" si="57"/>
        <v>79.593800000000002</v>
      </c>
      <c r="L526" s="46">
        <f t="shared" si="58"/>
        <v>657.8</v>
      </c>
      <c r="M526" s="46">
        <f t="shared" si="59"/>
        <v>795.93799999999999</v>
      </c>
      <c r="N526" s="15" t="s">
        <v>23</v>
      </c>
      <c r="O526" s="27">
        <v>1</v>
      </c>
      <c r="P526" s="101"/>
      <c r="Q526" s="48">
        <f t="shared" si="60"/>
        <v>0</v>
      </c>
      <c r="R526" s="48">
        <f t="shared" si="61"/>
        <v>0</v>
      </c>
      <c r="S526" s="48">
        <f t="shared" si="62"/>
        <v>0</v>
      </c>
      <c r="T526" s="102"/>
    </row>
    <row r="527" spans="1:20" ht="47.25" x14ac:dyDescent="0.2">
      <c r="A527" s="9" t="s">
        <v>31</v>
      </c>
      <c r="B527" s="9" t="s">
        <v>32</v>
      </c>
      <c r="C527" s="9" t="s">
        <v>2284</v>
      </c>
      <c r="D527" s="74" t="s">
        <v>1615</v>
      </c>
      <c r="E527" s="78" t="s">
        <v>1616</v>
      </c>
      <c r="F527" s="74"/>
      <c r="G527" s="79">
        <v>4</v>
      </c>
      <c r="H527" s="86">
        <f t="shared" si="56"/>
        <v>8</v>
      </c>
      <c r="I527" s="87">
        <v>30.97</v>
      </c>
      <c r="J527" s="13">
        <v>0.21</v>
      </c>
      <c r="K527" s="47">
        <f t="shared" si="57"/>
        <v>37.473700000000001</v>
      </c>
      <c r="L527" s="46">
        <f t="shared" si="58"/>
        <v>247.76</v>
      </c>
      <c r="M527" s="46">
        <f t="shared" si="59"/>
        <v>299.78960000000001</v>
      </c>
      <c r="N527" s="15" t="s">
        <v>14</v>
      </c>
      <c r="O527" s="27">
        <v>2</v>
      </c>
      <c r="P527" s="101"/>
      <c r="Q527" s="48">
        <f t="shared" si="60"/>
        <v>0</v>
      </c>
      <c r="R527" s="48">
        <f t="shared" si="61"/>
        <v>0</v>
      </c>
      <c r="S527" s="48">
        <f t="shared" si="62"/>
        <v>0</v>
      </c>
      <c r="T527" s="102"/>
    </row>
    <row r="528" spans="1:20" ht="47.25" x14ac:dyDescent="0.2">
      <c r="A528" s="9" t="s">
        <v>31</v>
      </c>
      <c r="B528" s="9" t="s">
        <v>32</v>
      </c>
      <c r="C528" s="9" t="s">
        <v>1792</v>
      </c>
      <c r="D528" s="74" t="s">
        <v>1791</v>
      </c>
      <c r="E528" s="75" t="s">
        <v>1792</v>
      </c>
      <c r="F528" s="75" t="s">
        <v>1793</v>
      </c>
      <c r="G528" s="79">
        <v>3</v>
      </c>
      <c r="H528" s="86">
        <f t="shared" si="56"/>
        <v>6</v>
      </c>
      <c r="I528" s="87">
        <v>15.97</v>
      </c>
      <c r="J528" s="13">
        <v>0.21</v>
      </c>
      <c r="K528" s="47">
        <f t="shared" si="57"/>
        <v>19.323700000000002</v>
      </c>
      <c r="L528" s="46">
        <f t="shared" si="58"/>
        <v>95.820000000000007</v>
      </c>
      <c r="M528" s="46">
        <f t="shared" si="59"/>
        <v>115.94220000000001</v>
      </c>
      <c r="N528" s="15" t="s">
        <v>23</v>
      </c>
      <c r="O528" s="28">
        <v>1</v>
      </c>
      <c r="P528" s="101"/>
      <c r="Q528" s="48">
        <f t="shared" si="60"/>
        <v>0</v>
      </c>
      <c r="R528" s="48">
        <f t="shared" si="61"/>
        <v>0</v>
      </c>
      <c r="S528" s="48">
        <f t="shared" si="62"/>
        <v>0</v>
      </c>
      <c r="T528" s="102"/>
    </row>
    <row r="529" spans="1:20" ht="47.25" x14ac:dyDescent="0.2">
      <c r="A529" s="9" t="s">
        <v>31</v>
      </c>
      <c r="B529" s="9" t="s">
        <v>32</v>
      </c>
      <c r="C529" s="9" t="s">
        <v>1914</v>
      </c>
      <c r="D529" s="74" t="s">
        <v>1913</v>
      </c>
      <c r="E529" s="90" t="s">
        <v>1914</v>
      </c>
      <c r="F529" s="90" t="s">
        <v>1915</v>
      </c>
      <c r="G529" s="79">
        <v>3</v>
      </c>
      <c r="H529" s="86">
        <f t="shared" si="56"/>
        <v>6</v>
      </c>
      <c r="I529" s="87">
        <v>20.170000000000002</v>
      </c>
      <c r="J529" s="13">
        <v>0.21</v>
      </c>
      <c r="K529" s="47">
        <f t="shared" si="57"/>
        <v>24.405700000000003</v>
      </c>
      <c r="L529" s="46">
        <f t="shared" si="58"/>
        <v>121.02000000000001</v>
      </c>
      <c r="M529" s="46">
        <f t="shared" si="59"/>
        <v>146.43420000000003</v>
      </c>
      <c r="N529" s="15" t="s">
        <v>14</v>
      </c>
      <c r="O529" s="28">
        <v>3</v>
      </c>
      <c r="P529" s="101"/>
      <c r="Q529" s="48">
        <f t="shared" si="60"/>
        <v>0</v>
      </c>
      <c r="R529" s="48">
        <f t="shared" si="61"/>
        <v>0</v>
      </c>
      <c r="S529" s="48">
        <f t="shared" si="62"/>
        <v>0</v>
      </c>
      <c r="T529" s="102"/>
    </row>
    <row r="530" spans="1:20" ht="63" x14ac:dyDescent="0.2">
      <c r="A530" s="9" t="s">
        <v>31</v>
      </c>
      <c r="B530" s="9" t="s">
        <v>503</v>
      </c>
      <c r="C530" s="9" t="s">
        <v>505</v>
      </c>
      <c r="D530" s="74" t="s">
        <v>504</v>
      </c>
      <c r="E530" s="78" t="s">
        <v>505</v>
      </c>
      <c r="F530" s="74" t="s">
        <v>506</v>
      </c>
      <c r="G530" s="79">
        <v>3</v>
      </c>
      <c r="H530" s="86">
        <f t="shared" si="56"/>
        <v>6</v>
      </c>
      <c r="I530" s="87">
        <v>1.52</v>
      </c>
      <c r="J530" s="13">
        <v>0.21</v>
      </c>
      <c r="K530" s="47">
        <f t="shared" si="57"/>
        <v>1.8391999999999999</v>
      </c>
      <c r="L530" s="46">
        <f t="shared" si="58"/>
        <v>9.120000000000001</v>
      </c>
      <c r="M530" s="46">
        <f t="shared" si="59"/>
        <v>11.0352</v>
      </c>
      <c r="N530" s="15" t="s">
        <v>14</v>
      </c>
      <c r="O530" s="11">
        <v>100</v>
      </c>
      <c r="P530" s="101"/>
      <c r="Q530" s="48">
        <f t="shared" si="60"/>
        <v>0</v>
      </c>
      <c r="R530" s="48">
        <f t="shared" si="61"/>
        <v>0</v>
      </c>
      <c r="S530" s="48">
        <f t="shared" si="62"/>
        <v>0</v>
      </c>
      <c r="T530" s="102"/>
    </row>
    <row r="531" spans="1:20" ht="63" x14ac:dyDescent="0.2">
      <c r="A531" s="9" t="s">
        <v>31</v>
      </c>
      <c r="B531" s="9" t="s">
        <v>503</v>
      </c>
      <c r="C531" s="9" t="s">
        <v>508</v>
      </c>
      <c r="D531" s="74" t="s">
        <v>507</v>
      </c>
      <c r="E531" s="78" t="s">
        <v>508</v>
      </c>
      <c r="F531" s="74" t="s">
        <v>509</v>
      </c>
      <c r="G531" s="79">
        <v>2</v>
      </c>
      <c r="H531" s="86">
        <f t="shared" si="56"/>
        <v>4</v>
      </c>
      <c r="I531" s="87">
        <v>30.47</v>
      </c>
      <c r="J531" s="13">
        <v>0.21</v>
      </c>
      <c r="K531" s="47">
        <f t="shared" si="57"/>
        <v>36.868699999999997</v>
      </c>
      <c r="L531" s="46">
        <f t="shared" si="58"/>
        <v>121.88</v>
      </c>
      <c r="M531" s="46">
        <f t="shared" si="59"/>
        <v>147.47479999999999</v>
      </c>
      <c r="N531" s="15" t="s">
        <v>14</v>
      </c>
      <c r="O531" s="11">
        <v>2000</v>
      </c>
      <c r="P531" s="101"/>
      <c r="Q531" s="48">
        <f t="shared" si="60"/>
        <v>0</v>
      </c>
      <c r="R531" s="48">
        <f t="shared" si="61"/>
        <v>0</v>
      </c>
      <c r="S531" s="48">
        <f t="shared" si="62"/>
        <v>0</v>
      </c>
      <c r="T531" s="102"/>
    </row>
    <row r="532" spans="1:20" ht="47.25" x14ac:dyDescent="0.2">
      <c r="A532" s="9" t="s">
        <v>683</v>
      </c>
      <c r="B532" s="9"/>
      <c r="C532" s="9" t="s">
        <v>2285</v>
      </c>
      <c r="D532" s="74" t="s">
        <v>684</v>
      </c>
      <c r="E532" s="78" t="s">
        <v>685</v>
      </c>
      <c r="F532" s="74" t="s">
        <v>686</v>
      </c>
      <c r="G532" s="79">
        <v>24</v>
      </c>
      <c r="H532" s="86">
        <f t="shared" si="56"/>
        <v>48</v>
      </c>
      <c r="I532" s="87">
        <v>0.81</v>
      </c>
      <c r="J532" s="18">
        <v>0.21</v>
      </c>
      <c r="K532" s="47">
        <f t="shared" si="57"/>
        <v>0.98010000000000008</v>
      </c>
      <c r="L532" s="46">
        <f t="shared" si="58"/>
        <v>38.880000000000003</v>
      </c>
      <c r="M532" s="46">
        <f t="shared" si="59"/>
        <v>47.044800000000002</v>
      </c>
      <c r="N532" s="15" t="s">
        <v>14</v>
      </c>
      <c r="O532" s="11">
        <v>24</v>
      </c>
      <c r="P532" s="101"/>
      <c r="Q532" s="48">
        <f t="shared" si="60"/>
        <v>0</v>
      </c>
      <c r="R532" s="48">
        <f t="shared" si="61"/>
        <v>0</v>
      </c>
      <c r="S532" s="48">
        <f t="shared" si="62"/>
        <v>0</v>
      </c>
      <c r="T532" s="102"/>
    </row>
    <row r="533" spans="1:20" ht="47.25" x14ac:dyDescent="0.2">
      <c r="A533" s="9" t="s">
        <v>683</v>
      </c>
      <c r="B533" s="9"/>
      <c r="C533" s="9" t="s">
        <v>2286</v>
      </c>
      <c r="D533" s="74" t="s">
        <v>822</v>
      </c>
      <c r="E533" s="91" t="s">
        <v>823</v>
      </c>
      <c r="F533" s="95">
        <v>3910</v>
      </c>
      <c r="G533" s="79">
        <v>12</v>
      </c>
      <c r="H533" s="86">
        <f t="shared" si="56"/>
        <v>24</v>
      </c>
      <c r="I533" s="87">
        <v>0.78</v>
      </c>
      <c r="J533" s="13">
        <v>0.21</v>
      </c>
      <c r="K533" s="47">
        <f t="shared" si="57"/>
        <v>0.94379999999999997</v>
      </c>
      <c r="L533" s="46">
        <f t="shared" si="58"/>
        <v>18.72</v>
      </c>
      <c r="M533" s="46">
        <f t="shared" si="59"/>
        <v>22.651199999999999</v>
      </c>
      <c r="N533" s="15" t="s">
        <v>23</v>
      </c>
      <c r="O533" s="24">
        <v>1</v>
      </c>
      <c r="P533" s="101"/>
      <c r="Q533" s="48">
        <f t="shared" si="60"/>
        <v>0</v>
      </c>
      <c r="R533" s="48">
        <f t="shared" si="61"/>
        <v>0</v>
      </c>
      <c r="S533" s="48">
        <f t="shared" si="62"/>
        <v>0</v>
      </c>
      <c r="T533" s="102"/>
    </row>
    <row r="534" spans="1:20" ht="31.5" x14ac:dyDescent="0.2">
      <c r="A534" s="9" t="s">
        <v>683</v>
      </c>
      <c r="B534" s="29"/>
      <c r="C534" s="9" t="s">
        <v>1737</v>
      </c>
      <c r="D534" s="75" t="s">
        <v>1736</v>
      </c>
      <c r="E534" s="75" t="s">
        <v>1737</v>
      </c>
      <c r="F534" s="75" t="s">
        <v>1738</v>
      </c>
      <c r="G534" s="79">
        <v>1</v>
      </c>
      <c r="H534" s="86">
        <f t="shared" si="56"/>
        <v>2</v>
      </c>
      <c r="I534" s="87">
        <v>15.64</v>
      </c>
      <c r="J534" s="13">
        <v>0.21</v>
      </c>
      <c r="K534" s="47">
        <f t="shared" si="57"/>
        <v>18.924400000000002</v>
      </c>
      <c r="L534" s="46">
        <f t="shared" si="58"/>
        <v>31.28</v>
      </c>
      <c r="M534" s="46">
        <f t="shared" si="59"/>
        <v>37.848800000000004</v>
      </c>
      <c r="N534" s="15" t="s">
        <v>14</v>
      </c>
      <c r="O534" s="28">
        <v>1000</v>
      </c>
      <c r="P534" s="101"/>
      <c r="Q534" s="48">
        <f t="shared" si="60"/>
        <v>0</v>
      </c>
      <c r="R534" s="48">
        <f t="shared" si="61"/>
        <v>0</v>
      </c>
      <c r="S534" s="48">
        <f t="shared" si="62"/>
        <v>0</v>
      </c>
      <c r="T534" s="102"/>
    </row>
    <row r="535" spans="1:20" ht="47.25" x14ac:dyDescent="0.2">
      <c r="A535" s="9" t="s">
        <v>31</v>
      </c>
      <c r="B535" s="9" t="s">
        <v>32</v>
      </c>
      <c r="C535" s="9" t="s">
        <v>267</v>
      </c>
      <c r="D535" s="74" t="s">
        <v>266</v>
      </c>
      <c r="E535" s="78" t="s">
        <v>267</v>
      </c>
      <c r="F535" s="74" t="s">
        <v>268</v>
      </c>
      <c r="G535" s="79">
        <v>1</v>
      </c>
      <c r="H535" s="86">
        <f>G535*2</f>
        <v>2</v>
      </c>
      <c r="I535" s="87">
        <v>40.799999999999997</v>
      </c>
      <c r="J535" s="13">
        <v>0.21</v>
      </c>
      <c r="K535" s="47">
        <f>I535+I535*J535</f>
        <v>49.367999999999995</v>
      </c>
      <c r="L535" s="46">
        <f>H535*I535</f>
        <v>81.599999999999994</v>
      </c>
      <c r="M535" s="46">
        <f>H535*K535</f>
        <v>98.73599999999999</v>
      </c>
      <c r="N535" s="15" t="s">
        <v>23</v>
      </c>
      <c r="O535" s="11">
        <v>1</v>
      </c>
      <c r="P535" s="101"/>
      <c r="Q535" s="48">
        <f>P535+P535*J535</f>
        <v>0</v>
      </c>
      <c r="R535" s="48">
        <f>P535*H535</f>
        <v>0</v>
      </c>
      <c r="S535" s="48">
        <f>R535+R535*J535</f>
        <v>0</v>
      </c>
      <c r="T535" s="102"/>
    </row>
    <row r="536" spans="1:20" ht="47.25" x14ac:dyDescent="0.2">
      <c r="A536" s="9" t="s">
        <v>9</v>
      </c>
      <c r="B536" s="9" t="s">
        <v>135</v>
      </c>
      <c r="C536" s="9" t="s">
        <v>1244</v>
      </c>
      <c r="D536" s="74" t="s">
        <v>1243</v>
      </c>
      <c r="E536" s="78" t="s">
        <v>1244</v>
      </c>
      <c r="F536" s="74" t="s">
        <v>1245</v>
      </c>
      <c r="G536" s="79">
        <v>2</v>
      </c>
      <c r="H536" s="86">
        <f t="shared" ref="H536" si="63">G536*2</f>
        <v>4</v>
      </c>
      <c r="I536" s="87">
        <v>190.4</v>
      </c>
      <c r="J536" s="13">
        <v>0.1</v>
      </c>
      <c r="K536" s="47">
        <f t="shared" ref="K536" si="64">I536+I536*J536</f>
        <v>209.44</v>
      </c>
      <c r="L536" s="46">
        <f t="shared" ref="L536" si="65">H536*I536</f>
        <v>761.6</v>
      </c>
      <c r="M536" s="46">
        <f t="shared" ref="M536" si="66">H536*K536</f>
        <v>837.76</v>
      </c>
      <c r="N536" s="15" t="s">
        <v>14</v>
      </c>
      <c r="O536" s="11">
        <v>10</v>
      </c>
      <c r="P536" s="101"/>
      <c r="Q536" s="48">
        <f t="shared" ref="Q536" si="67">P536+P536*J536</f>
        <v>0</v>
      </c>
      <c r="R536" s="48">
        <f t="shared" ref="R536" si="68">P536*H536</f>
        <v>0</v>
      </c>
      <c r="S536" s="48">
        <f t="shared" ref="S536" si="69">R536+R536*J536</f>
        <v>0</v>
      </c>
      <c r="T536" s="102"/>
    </row>
    <row r="537" spans="1:20" s="41" customFormat="1" ht="49.5" x14ac:dyDescent="0.25">
      <c r="A537" s="42"/>
      <c r="B537" s="42"/>
      <c r="C537" s="42"/>
      <c r="D537" s="42"/>
      <c r="E537" s="43"/>
      <c r="F537" s="43"/>
      <c r="G537" s="44"/>
      <c r="H537" s="43"/>
      <c r="I537" s="61" t="s">
        <v>1973</v>
      </c>
      <c r="J537" s="62"/>
      <c r="K537" s="63" t="s">
        <v>1973</v>
      </c>
      <c r="L537" s="61">
        <f>SUM(L3:L536)</f>
        <v>544518.0399999998</v>
      </c>
      <c r="M537" s="62">
        <f>SUM(M3:M536)</f>
        <v>649157.32640000072</v>
      </c>
      <c r="N537" s="50"/>
      <c r="O537" s="42"/>
      <c r="P537" s="49"/>
      <c r="Q537" s="58" t="s">
        <v>1974</v>
      </c>
      <c r="R537" s="59">
        <f>SUM(R3:R534)</f>
        <v>0</v>
      </c>
      <c r="S537" s="66"/>
    </row>
    <row r="538" spans="1:20" ht="49.5" x14ac:dyDescent="0.2">
      <c r="Q538" s="54"/>
      <c r="R538" s="58" t="s">
        <v>1975</v>
      </c>
      <c r="S538" s="59">
        <f>SUM(S3:S534)</f>
        <v>0</v>
      </c>
    </row>
  </sheetData>
  <sheetProtection algorithmName="SHA-512" hashValue="LaXDT+zhyCRl/dl6KwoJdhdCcNH65kYbPPiB2zw64As+3Lw8Q5pjoSUjG+OJLt6B93NUafnWI+6cl4aVW9tzGg==" saltValue="6xA9acV/T7oiqmQmBZFQfQ==" spinCount="100000" sheet="1" objects="1" scenarios="1" selectLockedCells="1"/>
  <sortState xmlns:xlrd2="http://schemas.microsoft.com/office/spreadsheetml/2017/richdata2" ref="A3:T538">
    <sortCondition ref="D3:D53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1C1B2-435C-4F60-ACF7-8B597CCAD01D}">
  <dimension ref="A1:T131"/>
  <sheetViews>
    <sheetView topLeftCell="B22" zoomScale="80" zoomScaleNormal="80" workbookViewId="0">
      <selection activeCell="T34" sqref="T34"/>
    </sheetView>
  </sheetViews>
  <sheetFormatPr baseColWidth="10" defaultColWidth="15" defaultRowHeight="15.75" x14ac:dyDescent="0.25"/>
  <cols>
    <col min="1" max="1" width="15.140625" style="55" customWidth="1"/>
    <col min="2" max="2" width="15.85546875" style="55" bestFit="1" customWidth="1"/>
    <col min="3" max="3" width="15.85546875" style="55" customWidth="1"/>
    <col min="4" max="4" width="18.7109375" style="55" customWidth="1"/>
    <col min="5" max="5" width="55.28515625" style="55" bestFit="1" customWidth="1"/>
    <col min="6" max="6" width="15" style="55"/>
    <col min="7" max="7" width="13" style="55" bestFit="1" customWidth="1"/>
    <col min="8" max="8" width="13" style="55" customWidth="1"/>
    <col min="9" max="9" width="13" style="55" bestFit="1" customWidth="1"/>
    <col min="10" max="10" width="5.140625" style="55" customWidth="1"/>
    <col min="11" max="11" width="18.28515625" style="55" customWidth="1"/>
    <col min="12" max="12" width="14.85546875" style="55" bestFit="1" customWidth="1"/>
    <col min="13" max="13" width="16.42578125" style="55" bestFit="1" customWidth="1"/>
    <col min="14" max="14" width="14.140625" style="55" bestFit="1" customWidth="1"/>
    <col min="15" max="15" width="13.7109375" style="55" customWidth="1"/>
    <col min="16" max="19" width="15" style="54"/>
    <col min="20" max="20" width="18.28515625" style="54" customWidth="1"/>
    <col min="21" max="16384" width="15" style="55"/>
  </cols>
  <sheetData>
    <row r="1" spans="1:20" ht="38.25" customHeight="1" x14ac:dyDescent="0.25">
      <c r="A1" s="77" t="s">
        <v>2292</v>
      </c>
      <c r="B1" s="77"/>
      <c r="C1" s="77"/>
      <c r="D1" s="77"/>
      <c r="E1" s="77"/>
      <c r="F1" s="77"/>
      <c r="G1" s="77"/>
      <c r="H1" s="77"/>
      <c r="I1" s="77"/>
      <c r="J1" s="77"/>
      <c r="K1" s="77"/>
      <c r="L1" s="77"/>
      <c r="M1" s="77"/>
      <c r="N1" s="77"/>
      <c r="O1" s="77"/>
    </row>
    <row r="2" spans="1:20" ht="66" x14ac:dyDescent="0.25">
      <c r="A2" s="1" t="s">
        <v>0</v>
      </c>
      <c r="B2" s="1" t="s">
        <v>1</v>
      </c>
      <c r="C2" s="1" t="s">
        <v>1965</v>
      </c>
      <c r="D2" s="2" t="s">
        <v>1964</v>
      </c>
      <c r="E2" s="1" t="s">
        <v>2</v>
      </c>
      <c r="F2" s="3" t="s">
        <v>3</v>
      </c>
      <c r="G2" s="4" t="s">
        <v>2289</v>
      </c>
      <c r="H2" s="4" t="s">
        <v>2290</v>
      </c>
      <c r="I2" s="4" t="s">
        <v>1967</v>
      </c>
      <c r="J2" s="5" t="s">
        <v>4</v>
      </c>
      <c r="K2" s="4" t="s">
        <v>2288</v>
      </c>
      <c r="L2" s="6" t="s">
        <v>1969</v>
      </c>
      <c r="M2" s="6" t="s">
        <v>2291</v>
      </c>
      <c r="N2" s="7" t="s">
        <v>7</v>
      </c>
      <c r="O2" s="7" t="s">
        <v>8</v>
      </c>
      <c r="P2" s="53" t="s">
        <v>1970</v>
      </c>
      <c r="Q2" s="53" t="s">
        <v>1971</v>
      </c>
      <c r="R2" s="53" t="s">
        <v>1974</v>
      </c>
      <c r="S2" s="53" t="s">
        <v>1975</v>
      </c>
      <c r="T2" s="53" t="s">
        <v>1972</v>
      </c>
    </row>
    <row r="3" spans="1:20" ht="63" x14ac:dyDescent="0.25">
      <c r="A3" s="9" t="s">
        <v>27</v>
      </c>
      <c r="B3" s="9" t="s">
        <v>28</v>
      </c>
      <c r="C3" s="9" t="s">
        <v>903</v>
      </c>
      <c r="D3" s="74" t="s">
        <v>902</v>
      </c>
      <c r="E3" s="11" t="s">
        <v>903</v>
      </c>
      <c r="F3" s="10"/>
      <c r="G3" s="12">
        <v>1</v>
      </c>
      <c r="H3" s="12">
        <f t="shared" ref="H3:H34" si="0">G3*2</f>
        <v>2</v>
      </c>
      <c r="I3" s="9">
        <v>173.81</v>
      </c>
      <c r="J3" s="18">
        <v>0.1</v>
      </c>
      <c r="K3" s="9">
        <f t="shared" ref="K3:K34" si="1">I3+I3*J3</f>
        <v>191.191</v>
      </c>
      <c r="L3" s="14">
        <f t="shared" ref="L3:L34" si="2">H3*I3</f>
        <v>347.62</v>
      </c>
      <c r="M3" s="14">
        <f t="shared" ref="M3:M34" si="3">L3+L3*J3</f>
        <v>382.38200000000001</v>
      </c>
      <c r="N3" s="15" t="s">
        <v>14</v>
      </c>
      <c r="O3" s="11">
        <v>240</v>
      </c>
      <c r="P3" s="103"/>
      <c r="Q3" s="56">
        <f t="shared" ref="Q3:Q34" si="4">P3+P3*J3</f>
        <v>0</v>
      </c>
      <c r="R3" s="56">
        <f t="shared" ref="R3:R34" si="5">P3*H3</f>
        <v>0</v>
      </c>
      <c r="S3" s="56">
        <f t="shared" ref="S3:S34" si="6">R3+R3*J3</f>
        <v>0</v>
      </c>
      <c r="T3" s="103"/>
    </row>
    <row r="4" spans="1:20" ht="94.5" x14ac:dyDescent="0.25">
      <c r="A4" s="9" t="s">
        <v>9</v>
      </c>
      <c r="B4" s="9" t="s">
        <v>40</v>
      </c>
      <c r="C4" s="9" t="s">
        <v>52</v>
      </c>
      <c r="D4" s="74" t="s">
        <v>51</v>
      </c>
      <c r="E4" s="11" t="s">
        <v>52</v>
      </c>
      <c r="F4" s="10"/>
      <c r="G4" s="12">
        <v>21</v>
      </c>
      <c r="H4" s="12">
        <f t="shared" si="0"/>
        <v>42</v>
      </c>
      <c r="I4" s="9">
        <v>12.32</v>
      </c>
      <c r="J4" s="18">
        <v>0.21</v>
      </c>
      <c r="K4" s="9">
        <f t="shared" si="1"/>
        <v>14.9072</v>
      </c>
      <c r="L4" s="14">
        <f t="shared" si="2"/>
        <v>517.44000000000005</v>
      </c>
      <c r="M4" s="14">
        <f t="shared" si="3"/>
        <v>626.1024000000001</v>
      </c>
      <c r="N4" s="15" t="s">
        <v>23</v>
      </c>
      <c r="O4" s="11">
        <v>1</v>
      </c>
      <c r="P4" s="103"/>
      <c r="Q4" s="56">
        <f t="shared" si="4"/>
        <v>0</v>
      </c>
      <c r="R4" s="56">
        <f t="shared" si="5"/>
        <v>0</v>
      </c>
      <c r="S4" s="56">
        <f t="shared" si="6"/>
        <v>0</v>
      </c>
      <c r="T4" s="103"/>
    </row>
    <row r="5" spans="1:20" ht="110.25" x14ac:dyDescent="0.25">
      <c r="A5" s="9" t="s">
        <v>9</v>
      </c>
      <c r="B5" s="9" t="s">
        <v>40</v>
      </c>
      <c r="C5" s="9" t="s">
        <v>2293</v>
      </c>
      <c r="D5" s="74" t="s">
        <v>396</v>
      </c>
      <c r="E5" s="11" t="s">
        <v>397</v>
      </c>
      <c r="F5" s="10" t="s">
        <v>398</v>
      </c>
      <c r="G5" s="12">
        <v>1</v>
      </c>
      <c r="H5" s="12">
        <f t="shared" si="0"/>
        <v>2</v>
      </c>
      <c r="I5" s="9">
        <v>163.19999999999999</v>
      </c>
      <c r="J5" s="18">
        <v>0.21</v>
      </c>
      <c r="K5" s="9">
        <f t="shared" si="1"/>
        <v>197.47199999999998</v>
      </c>
      <c r="L5" s="14">
        <f t="shared" si="2"/>
        <v>326.39999999999998</v>
      </c>
      <c r="M5" s="14">
        <f t="shared" si="3"/>
        <v>394.94399999999996</v>
      </c>
      <c r="N5" s="15" t="s">
        <v>23</v>
      </c>
      <c r="O5" s="11">
        <v>1</v>
      </c>
      <c r="P5" s="103"/>
      <c r="Q5" s="56">
        <f t="shared" si="4"/>
        <v>0</v>
      </c>
      <c r="R5" s="56">
        <f t="shared" si="5"/>
        <v>0</v>
      </c>
      <c r="S5" s="56">
        <f t="shared" si="6"/>
        <v>0</v>
      </c>
      <c r="T5" s="103"/>
    </row>
    <row r="6" spans="1:20" ht="94.5" x14ac:dyDescent="0.25">
      <c r="A6" s="9" t="s">
        <v>9</v>
      </c>
      <c r="B6" s="9" t="s">
        <v>40</v>
      </c>
      <c r="C6" s="9" t="s">
        <v>480</v>
      </c>
      <c r="D6" s="74" t="s">
        <v>479</v>
      </c>
      <c r="E6" s="11" t="s">
        <v>480</v>
      </c>
      <c r="F6" s="10"/>
      <c r="G6" s="12">
        <v>1</v>
      </c>
      <c r="H6" s="12">
        <f t="shared" si="0"/>
        <v>2</v>
      </c>
      <c r="I6" s="9">
        <v>682.38</v>
      </c>
      <c r="J6" s="18">
        <v>0.21</v>
      </c>
      <c r="K6" s="9">
        <f t="shared" si="1"/>
        <v>825.6798</v>
      </c>
      <c r="L6" s="14">
        <f t="shared" si="2"/>
        <v>1364.76</v>
      </c>
      <c r="M6" s="14">
        <f t="shared" si="3"/>
        <v>1651.3596</v>
      </c>
      <c r="N6" s="15" t="s">
        <v>14</v>
      </c>
      <c r="O6" s="11">
        <v>10</v>
      </c>
      <c r="P6" s="103"/>
      <c r="Q6" s="56">
        <f t="shared" si="4"/>
        <v>0</v>
      </c>
      <c r="R6" s="56">
        <f t="shared" si="5"/>
        <v>0</v>
      </c>
      <c r="S6" s="56">
        <f t="shared" si="6"/>
        <v>0</v>
      </c>
      <c r="T6" s="103"/>
    </row>
    <row r="7" spans="1:20" ht="94.5" x14ac:dyDescent="0.25">
      <c r="A7" s="9" t="s">
        <v>9</v>
      </c>
      <c r="B7" s="9" t="s">
        <v>40</v>
      </c>
      <c r="C7" s="9" t="s">
        <v>1149</v>
      </c>
      <c r="D7" s="74" t="s">
        <v>1148</v>
      </c>
      <c r="E7" s="11" t="s">
        <v>1149</v>
      </c>
      <c r="F7" s="10"/>
      <c r="G7" s="12">
        <v>1</v>
      </c>
      <c r="H7" s="12">
        <f t="shared" si="0"/>
        <v>2</v>
      </c>
      <c r="I7" s="9">
        <v>376.99</v>
      </c>
      <c r="J7" s="18">
        <v>0.21</v>
      </c>
      <c r="K7" s="9">
        <f t="shared" si="1"/>
        <v>456.15790000000004</v>
      </c>
      <c r="L7" s="14">
        <f t="shared" si="2"/>
        <v>753.98</v>
      </c>
      <c r="M7" s="14">
        <f t="shared" si="3"/>
        <v>912.31580000000008</v>
      </c>
      <c r="N7" s="15" t="s">
        <v>14</v>
      </c>
      <c r="O7" s="11">
        <v>10</v>
      </c>
      <c r="P7" s="103"/>
      <c r="Q7" s="56">
        <f t="shared" si="4"/>
        <v>0</v>
      </c>
      <c r="R7" s="56">
        <f t="shared" si="5"/>
        <v>0</v>
      </c>
      <c r="S7" s="56">
        <f t="shared" si="6"/>
        <v>0</v>
      </c>
      <c r="T7" s="103"/>
    </row>
    <row r="8" spans="1:20" ht="94.5" x14ac:dyDescent="0.25">
      <c r="A8" s="29" t="s">
        <v>9</v>
      </c>
      <c r="B8" s="29" t="s">
        <v>40</v>
      </c>
      <c r="C8" s="9" t="s">
        <v>1692</v>
      </c>
      <c r="D8" s="74" t="s">
        <v>1691</v>
      </c>
      <c r="E8" s="29" t="s">
        <v>1692</v>
      </c>
      <c r="F8" s="29" t="s">
        <v>1693</v>
      </c>
      <c r="G8" s="12">
        <v>1</v>
      </c>
      <c r="H8" s="12">
        <f t="shared" si="0"/>
        <v>2</v>
      </c>
      <c r="I8" s="9">
        <v>81.16</v>
      </c>
      <c r="J8" s="13">
        <v>0.21</v>
      </c>
      <c r="K8" s="9">
        <f t="shared" si="1"/>
        <v>98.203599999999994</v>
      </c>
      <c r="L8" s="14">
        <f t="shared" si="2"/>
        <v>162.32</v>
      </c>
      <c r="M8" s="14">
        <f t="shared" si="3"/>
        <v>196.40719999999999</v>
      </c>
      <c r="N8" s="15" t="s">
        <v>14</v>
      </c>
      <c r="O8" s="28">
        <v>5</v>
      </c>
      <c r="P8" s="103"/>
      <c r="Q8" s="56">
        <f t="shared" si="4"/>
        <v>0</v>
      </c>
      <c r="R8" s="56">
        <f t="shared" si="5"/>
        <v>0</v>
      </c>
      <c r="S8" s="56">
        <f t="shared" si="6"/>
        <v>0</v>
      </c>
      <c r="T8" s="103"/>
    </row>
    <row r="9" spans="1:20" ht="94.5" x14ac:dyDescent="0.25">
      <c r="A9" s="29" t="s">
        <v>9</v>
      </c>
      <c r="B9" s="29" t="s">
        <v>40</v>
      </c>
      <c r="C9" s="9" t="s">
        <v>1704</v>
      </c>
      <c r="D9" s="74" t="s">
        <v>1703</v>
      </c>
      <c r="E9" s="29" t="s">
        <v>1704</v>
      </c>
      <c r="F9" s="29" t="s">
        <v>1705</v>
      </c>
      <c r="G9" s="12">
        <v>1</v>
      </c>
      <c r="H9" s="12">
        <f t="shared" si="0"/>
        <v>2</v>
      </c>
      <c r="I9" s="9">
        <v>131.13999999999999</v>
      </c>
      <c r="J9" s="13">
        <v>0.21</v>
      </c>
      <c r="K9" s="9">
        <f t="shared" si="1"/>
        <v>158.67939999999999</v>
      </c>
      <c r="L9" s="14">
        <f t="shared" si="2"/>
        <v>262.27999999999997</v>
      </c>
      <c r="M9" s="14">
        <f t="shared" si="3"/>
        <v>317.35879999999997</v>
      </c>
      <c r="N9" s="15" t="s">
        <v>14</v>
      </c>
      <c r="O9" s="28">
        <v>10</v>
      </c>
      <c r="P9" s="103"/>
      <c r="Q9" s="56">
        <f t="shared" si="4"/>
        <v>0</v>
      </c>
      <c r="R9" s="56">
        <f t="shared" si="5"/>
        <v>0</v>
      </c>
      <c r="S9" s="56">
        <f t="shared" si="6"/>
        <v>0</v>
      </c>
      <c r="T9" s="103"/>
    </row>
    <row r="10" spans="1:20" ht="94.5" x14ac:dyDescent="0.25">
      <c r="A10" s="9" t="s">
        <v>9</v>
      </c>
      <c r="B10" s="9" t="s">
        <v>40</v>
      </c>
      <c r="C10" s="9" t="s">
        <v>2294</v>
      </c>
      <c r="D10" s="74" t="s">
        <v>362</v>
      </c>
      <c r="E10" s="17" t="s">
        <v>363</v>
      </c>
      <c r="F10" s="10" t="s">
        <v>364</v>
      </c>
      <c r="G10" s="12">
        <v>1</v>
      </c>
      <c r="H10" s="12">
        <f t="shared" si="0"/>
        <v>2</v>
      </c>
      <c r="I10" s="9">
        <v>67.83</v>
      </c>
      <c r="J10" s="18">
        <v>0.21</v>
      </c>
      <c r="K10" s="9">
        <f t="shared" si="1"/>
        <v>82.074299999999994</v>
      </c>
      <c r="L10" s="14">
        <f t="shared" si="2"/>
        <v>135.66</v>
      </c>
      <c r="M10" s="14">
        <f t="shared" si="3"/>
        <v>164.14859999999999</v>
      </c>
      <c r="N10" s="15" t="s">
        <v>23</v>
      </c>
      <c r="O10" s="11">
        <v>50</v>
      </c>
      <c r="P10" s="103"/>
      <c r="Q10" s="56">
        <f t="shared" si="4"/>
        <v>0</v>
      </c>
      <c r="R10" s="56">
        <f t="shared" si="5"/>
        <v>0</v>
      </c>
      <c r="S10" s="56">
        <f t="shared" si="6"/>
        <v>0</v>
      </c>
      <c r="T10" s="103"/>
    </row>
    <row r="11" spans="1:20" ht="126" x14ac:dyDescent="0.25">
      <c r="A11" s="9" t="s">
        <v>9</v>
      </c>
      <c r="B11" s="9" t="s">
        <v>40</v>
      </c>
      <c r="C11" s="9" t="s">
        <v>2295</v>
      </c>
      <c r="D11" s="74" t="s">
        <v>1159</v>
      </c>
      <c r="E11" s="11" t="s">
        <v>1160</v>
      </c>
      <c r="F11" s="10" t="s">
        <v>1161</v>
      </c>
      <c r="G11" s="12">
        <v>2</v>
      </c>
      <c r="H11" s="12">
        <f t="shared" si="0"/>
        <v>4</v>
      </c>
      <c r="I11" s="9">
        <v>4.0999999999999996</v>
      </c>
      <c r="J11" s="13">
        <v>0.1</v>
      </c>
      <c r="K11" s="9">
        <f t="shared" si="1"/>
        <v>4.51</v>
      </c>
      <c r="L11" s="14">
        <f t="shared" si="2"/>
        <v>16.399999999999999</v>
      </c>
      <c r="M11" s="14">
        <f t="shared" si="3"/>
        <v>18.04</v>
      </c>
      <c r="N11" s="15" t="s">
        <v>14</v>
      </c>
      <c r="O11" s="11">
        <v>1</v>
      </c>
      <c r="P11" s="103"/>
      <c r="Q11" s="56">
        <f t="shared" si="4"/>
        <v>0</v>
      </c>
      <c r="R11" s="56">
        <f t="shared" si="5"/>
        <v>0</v>
      </c>
      <c r="S11" s="56">
        <f t="shared" si="6"/>
        <v>0</v>
      </c>
      <c r="T11" s="103"/>
    </row>
    <row r="12" spans="1:20" ht="126" x14ac:dyDescent="0.25">
      <c r="A12" s="9" t="s">
        <v>9</v>
      </c>
      <c r="B12" s="9" t="s">
        <v>40</v>
      </c>
      <c r="C12" s="9" t="s">
        <v>2296</v>
      </c>
      <c r="D12" s="74" t="s">
        <v>1162</v>
      </c>
      <c r="E12" s="11" t="s">
        <v>1163</v>
      </c>
      <c r="F12" s="10" t="s">
        <v>1164</v>
      </c>
      <c r="G12" s="12">
        <v>2</v>
      </c>
      <c r="H12" s="12">
        <f t="shared" si="0"/>
        <v>4</v>
      </c>
      <c r="I12" s="9">
        <v>21.73</v>
      </c>
      <c r="J12" s="13">
        <v>0.1</v>
      </c>
      <c r="K12" s="9">
        <f t="shared" si="1"/>
        <v>23.902999999999999</v>
      </c>
      <c r="L12" s="14">
        <f t="shared" si="2"/>
        <v>86.92</v>
      </c>
      <c r="M12" s="14">
        <f t="shared" si="3"/>
        <v>95.611999999999995</v>
      </c>
      <c r="N12" s="15" t="s">
        <v>14</v>
      </c>
      <c r="O12" s="11">
        <v>5</v>
      </c>
      <c r="P12" s="103"/>
      <c r="Q12" s="56">
        <f t="shared" si="4"/>
        <v>0</v>
      </c>
      <c r="R12" s="56">
        <f t="shared" si="5"/>
        <v>0</v>
      </c>
      <c r="S12" s="56">
        <f t="shared" si="6"/>
        <v>0</v>
      </c>
      <c r="T12" s="103"/>
    </row>
    <row r="13" spans="1:20" ht="126" x14ac:dyDescent="0.25">
      <c r="A13" s="9" t="s">
        <v>9</v>
      </c>
      <c r="B13" s="9" t="s">
        <v>40</v>
      </c>
      <c r="C13" s="9" t="s">
        <v>2296</v>
      </c>
      <c r="D13" s="74" t="s">
        <v>1165</v>
      </c>
      <c r="E13" s="11" t="s">
        <v>1166</v>
      </c>
      <c r="F13" s="10"/>
      <c r="G13" s="12">
        <v>3</v>
      </c>
      <c r="H13" s="12">
        <f t="shared" si="0"/>
        <v>6</v>
      </c>
      <c r="I13" s="9">
        <v>21.73</v>
      </c>
      <c r="J13" s="13">
        <v>0.1</v>
      </c>
      <c r="K13" s="9">
        <f t="shared" si="1"/>
        <v>23.902999999999999</v>
      </c>
      <c r="L13" s="14">
        <f t="shared" si="2"/>
        <v>130.38</v>
      </c>
      <c r="M13" s="14">
        <f t="shared" si="3"/>
        <v>143.41800000000001</v>
      </c>
      <c r="N13" s="15" t="s">
        <v>14</v>
      </c>
      <c r="O13" s="11">
        <v>5</v>
      </c>
      <c r="P13" s="103"/>
      <c r="Q13" s="56">
        <f t="shared" si="4"/>
        <v>0</v>
      </c>
      <c r="R13" s="56">
        <f t="shared" si="5"/>
        <v>0</v>
      </c>
      <c r="S13" s="56">
        <f t="shared" si="6"/>
        <v>0</v>
      </c>
      <c r="T13" s="103"/>
    </row>
    <row r="14" spans="1:20" ht="94.5" x14ac:dyDescent="0.25">
      <c r="A14" s="9" t="s">
        <v>9</v>
      </c>
      <c r="B14" s="9" t="s">
        <v>40</v>
      </c>
      <c r="C14" s="9" t="s">
        <v>2297</v>
      </c>
      <c r="D14" s="74" t="s">
        <v>1169</v>
      </c>
      <c r="E14" s="11" t="s">
        <v>1170</v>
      </c>
      <c r="F14" s="23">
        <v>1952081</v>
      </c>
      <c r="G14" s="12">
        <v>1</v>
      </c>
      <c r="H14" s="12">
        <f t="shared" si="0"/>
        <v>2</v>
      </c>
      <c r="I14" s="9">
        <v>32.64</v>
      </c>
      <c r="J14" s="18">
        <v>0.1</v>
      </c>
      <c r="K14" s="9">
        <f t="shared" si="1"/>
        <v>35.904000000000003</v>
      </c>
      <c r="L14" s="14">
        <f t="shared" si="2"/>
        <v>65.28</v>
      </c>
      <c r="M14" s="14">
        <f t="shared" si="3"/>
        <v>71.808000000000007</v>
      </c>
      <c r="N14" s="15" t="s">
        <v>14</v>
      </c>
      <c r="O14" s="24">
        <v>100</v>
      </c>
      <c r="P14" s="103"/>
      <c r="Q14" s="56">
        <f t="shared" si="4"/>
        <v>0</v>
      </c>
      <c r="R14" s="56">
        <f t="shared" si="5"/>
        <v>0</v>
      </c>
      <c r="S14" s="56">
        <f t="shared" si="6"/>
        <v>0</v>
      </c>
      <c r="T14" s="103"/>
    </row>
    <row r="15" spans="1:20" ht="94.5" x14ac:dyDescent="0.25">
      <c r="A15" s="9" t="s">
        <v>9</v>
      </c>
      <c r="B15" s="9" t="s">
        <v>40</v>
      </c>
      <c r="C15" s="9" t="s">
        <v>2298</v>
      </c>
      <c r="D15" s="74" t="s">
        <v>1171</v>
      </c>
      <c r="E15" s="11" t="s">
        <v>1172</v>
      </c>
      <c r="F15" s="10" t="s">
        <v>1173</v>
      </c>
      <c r="G15" s="12">
        <v>2</v>
      </c>
      <c r="H15" s="12">
        <f t="shared" si="0"/>
        <v>4</v>
      </c>
      <c r="I15" s="9">
        <v>0.41</v>
      </c>
      <c r="J15" s="13">
        <v>0.1</v>
      </c>
      <c r="K15" s="9">
        <f t="shared" si="1"/>
        <v>0.45099999999999996</v>
      </c>
      <c r="L15" s="14">
        <f t="shared" si="2"/>
        <v>1.64</v>
      </c>
      <c r="M15" s="14">
        <f t="shared" si="3"/>
        <v>1.8039999999999998</v>
      </c>
      <c r="N15" s="15" t="s">
        <v>23</v>
      </c>
      <c r="O15" s="11">
        <v>1</v>
      </c>
      <c r="P15" s="103"/>
      <c r="Q15" s="56">
        <f t="shared" si="4"/>
        <v>0</v>
      </c>
      <c r="R15" s="56">
        <f t="shared" si="5"/>
        <v>0</v>
      </c>
      <c r="S15" s="56">
        <f t="shared" si="6"/>
        <v>0</v>
      </c>
      <c r="T15" s="103"/>
    </row>
    <row r="16" spans="1:20" ht="94.5" x14ac:dyDescent="0.25">
      <c r="A16" s="9" t="s">
        <v>9</v>
      </c>
      <c r="B16" s="9" t="s">
        <v>40</v>
      </c>
      <c r="C16" s="9" t="s">
        <v>1175</v>
      </c>
      <c r="D16" s="74" t="s">
        <v>1174</v>
      </c>
      <c r="E16" s="11" t="s">
        <v>1175</v>
      </c>
      <c r="F16" s="10"/>
      <c r="G16" s="12">
        <v>1</v>
      </c>
      <c r="H16" s="12">
        <f t="shared" si="0"/>
        <v>2</v>
      </c>
      <c r="I16" s="9">
        <v>115.67</v>
      </c>
      <c r="J16" s="13">
        <v>0.21</v>
      </c>
      <c r="K16" s="9">
        <f t="shared" si="1"/>
        <v>139.9607</v>
      </c>
      <c r="L16" s="14">
        <f t="shared" si="2"/>
        <v>231.34</v>
      </c>
      <c r="M16" s="14">
        <f t="shared" si="3"/>
        <v>279.92140000000001</v>
      </c>
      <c r="N16" s="15" t="s">
        <v>14</v>
      </c>
      <c r="O16" s="11">
        <v>60</v>
      </c>
      <c r="P16" s="103"/>
      <c r="Q16" s="56">
        <f t="shared" si="4"/>
        <v>0</v>
      </c>
      <c r="R16" s="56">
        <f t="shared" si="5"/>
        <v>0</v>
      </c>
      <c r="S16" s="56">
        <f t="shared" si="6"/>
        <v>0</v>
      </c>
      <c r="T16" s="103"/>
    </row>
    <row r="17" spans="1:20" ht="94.5" x14ac:dyDescent="0.25">
      <c r="A17" s="9" t="s">
        <v>9</v>
      </c>
      <c r="B17" s="9" t="s">
        <v>40</v>
      </c>
      <c r="C17" s="9" t="s">
        <v>2299</v>
      </c>
      <c r="D17" s="74" t="s">
        <v>1176</v>
      </c>
      <c r="E17" s="11" t="s">
        <v>1177</v>
      </c>
      <c r="F17" s="10"/>
      <c r="G17" s="12">
        <v>1</v>
      </c>
      <c r="H17" s="12">
        <f t="shared" si="0"/>
        <v>2</v>
      </c>
      <c r="I17" s="9">
        <v>127.3</v>
      </c>
      <c r="J17" s="13">
        <v>0.1</v>
      </c>
      <c r="K17" s="9">
        <f t="shared" si="1"/>
        <v>140.03</v>
      </c>
      <c r="L17" s="14">
        <f t="shared" si="2"/>
        <v>254.6</v>
      </c>
      <c r="M17" s="14">
        <f t="shared" si="3"/>
        <v>280.06</v>
      </c>
      <c r="N17" s="15" t="s">
        <v>14</v>
      </c>
      <c r="O17" s="11">
        <v>60</v>
      </c>
      <c r="P17" s="103"/>
      <c r="Q17" s="56">
        <f t="shared" si="4"/>
        <v>0</v>
      </c>
      <c r="R17" s="56">
        <f t="shared" si="5"/>
        <v>0</v>
      </c>
      <c r="S17" s="56">
        <f t="shared" si="6"/>
        <v>0</v>
      </c>
      <c r="T17" s="103"/>
    </row>
    <row r="18" spans="1:20" ht="94.5" x14ac:dyDescent="0.25">
      <c r="A18" s="9" t="s">
        <v>9</v>
      </c>
      <c r="B18" s="9" t="s">
        <v>40</v>
      </c>
      <c r="C18" s="9" t="s">
        <v>2300</v>
      </c>
      <c r="D18" s="74" t="s">
        <v>1178</v>
      </c>
      <c r="E18" s="11" t="s">
        <v>1179</v>
      </c>
      <c r="F18" s="10" t="s">
        <v>1180</v>
      </c>
      <c r="G18" s="12">
        <v>1</v>
      </c>
      <c r="H18" s="12">
        <f t="shared" si="0"/>
        <v>2</v>
      </c>
      <c r="I18" s="9">
        <v>112.61</v>
      </c>
      <c r="J18" s="13">
        <v>0.1</v>
      </c>
      <c r="K18" s="9">
        <f t="shared" si="1"/>
        <v>123.871</v>
      </c>
      <c r="L18" s="14">
        <f t="shared" si="2"/>
        <v>225.22</v>
      </c>
      <c r="M18" s="14">
        <f t="shared" si="3"/>
        <v>247.74199999999999</v>
      </c>
      <c r="N18" s="15" t="s">
        <v>14</v>
      </c>
      <c r="O18" s="11">
        <v>60</v>
      </c>
      <c r="P18" s="103"/>
      <c r="Q18" s="56">
        <f t="shared" si="4"/>
        <v>0</v>
      </c>
      <c r="R18" s="56">
        <f t="shared" si="5"/>
        <v>0</v>
      </c>
      <c r="S18" s="56">
        <f t="shared" si="6"/>
        <v>0</v>
      </c>
      <c r="T18" s="103"/>
    </row>
    <row r="19" spans="1:20" ht="63" x14ac:dyDescent="0.25">
      <c r="A19" s="9" t="s">
        <v>9</v>
      </c>
      <c r="B19" s="9" t="s">
        <v>135</v>
      </c>
      <c r="C19" s="9" t="s">
        <v>2301</v>
      </c>
      <c r="D19" s="74" t="s">
        <v>356</v>
      </c>
      <c r="E19" s="11" t="s">
        <v>357</v>
      </c>
      <c r="F19" s="10" t="s">
        <v>358</v>
      </c>
      <c r="G19" s="12">
        <v>15</v>
      </c>
      <c r="H19" s="12">
        <f t="shared" si="0"/>
        <v>30</v>
      </c>
      <c r="I19" s="9">
        <v>159.02000000000001</v>
      </c>
      <c r="J19" s="13">
        <v>0.21</v>
      </c>
      <c r="K19" s="9">
        <f t="shared" si="1"/>
        <v>192.41419999999999</v>
      </c>
      <c r="L19" s="14">
        <f t="shared" si="2"/>
        <v>4770.6000000000004</v>
      </c>
      <c r="M19" s="14">
        <f t="shared" si="3"/>
        <v>5772.4260000000004</v>
      </c>
      <c r="N19" s="15" t="s">
        <v>14</v>
      </c>
      <c r="O19" s="11">
        <v>10</v>
      </c>
      <c r="P19" s="103"/>
      <c r="Q19" s="56">
        <f t="shared" si="4"/>
        <v>0</v>
      </c>
      <c r="R19" s="56">
        <f t="shared" si="5"/>
        <v>0</v>
      </c>
      <c r="S19" s="56">
        <f t="shared" si="6"/>
        <v>0</v>
      </c>
      <c r="T19" s="103"/>
    </row>
    <row r="20" spans="1:20" ht="63" x14ac:dyDescent="0.25">
      <c r="A20" s="9" t="s">
        <v>9</v>
      </c>
      <c r="B20" s="9" t="s">
        <v>135</v>
      </c>
      <c r="C20" s="9" t="s">
        <v>2302</v>
      </c>
      <c r="D20" s="74" t="s">
        <v>816</v>
      </c>
      <c r="E20" s="11" t="s">
        <v>817</v>
      </c>
      <c r="F20" s="10"/>
      <c r="G20" s="12">
        <v>2</v>
      </c>
      <c r="H20" s="12">
        <f t="shared" si="0"/>
        <v>4</v>
      </c>
      <c r="I20" s="9">
        <v>2142</v>
      </c>
      <c r="J20" s="18">
        <v>0.1</v>
      </c>
      <c r="K20" s="9">
        <f t="shared" si="1"/>
        <v>2356.1999999999998</v>
      </c>
      <c r="L20" s="14">
        <f t="shared" si="2"/>
        <v>8568</v>
      </c>
      <c r="M20" s="14">
        <f t="shared" si="3"/>
        <v>9424.7999999999993</v>
      </c>
      <c r="N20" s="15" t="s">
        <v>23</v>
      </c>
      <c r="O20" s="11">
        <v>1</v>
      </c>
      <c r="P20" s="103"/>
      <c r="Q20" s="56">
        <f t="shared" si="4"/>
        <v>0</v>
      </c>
      <c r="R20" s="56">
        <f t="shared" si="5"/>
        <v>0</v>
      </c>
      <c r="S20" s="56">
        <f t="shared" si="6"/>
        <v>0</v>
      </c>
      <c r="T20" s="103"/>
    </row>
    <row r="21" spans="1:20" ht="47.25" x14ac:dyDescent="0.25">
      <c r="A21" s="9" t="s">
        <v>9</v>
      </c>
      <c r="B21" s="9" t="s">
        <v>135</v>
      </c>
      <c r="C21" s="9" t="s">
        <v>819</v>
      </c>
      <c r="D21" s="74" t="s">
        <v>818</v>
      </c>
      <c r="E21" s="11" t="s">
        <v>819</v>
      </c>
      <c r="F21" s="10"/>
      <c r="G21" s="12">
        <v>1</v>
      </c>
      <c r="H21" s="12">
        <f t="shared" si="0"/>
        <v>2</v>
      </c>
      <c r="I21" s="9">
        <v>3570</v>
      </c>
      <c r="J21" s="18">
        <v>0.1</v>
      </c>
      <c r="K21" s="9">
        <f t="shared" si="1"/>
        <v>3927</v>
      </c>
      <c r="L21" s="14">
        <f t="shared" si="2"/>
        <v>7140</v>
      </c>
      <c r="M21" s="14">
        <f t="shared" si="3"/>
        <v>7854</v>
      </c>
      <c r="N21" s="15" t="s">
        <v>23</v>
      </c>
      <c r="O21" s="11">
        <v>1</v>
      </c>
      <c r="P21" s="103"/>
      <c r="Q21" s="56">
        <f t="shared" si="4"/>
        <v>0</v>
      </c>
      <c r="R21" s="56">
        <f t="shared" si="5"/>
        <v>0</v>
      </c>
      <c r="S21" s="56">
        <f t="shared" si="6"/>
        <v>0</v>
      </c>
      <c r="T21" s="103"/>
    </row>
    <row r="22" spans="1:20" ht="47.25" x14ac:dyDescent="0.25">
      <c r="A22" s="9" t="s">
        <v>9</v>
      </c>
      <c r="B22" s="9" t="s">
        <v>135</v>
      </c>
      <c r="C22" s="9" t="s">
        <v>1001</v>
      </c>
      <c r="D22" s="74" t="s">
        <v>1000</v>
      </c>
      <c r="E22" s="11" t="s">
        <v>1001</v>
      </c>
      <c r="F22" s="10" t="s">
        <v>1002</v>
      </c>
      <c r="G22" s="12">
        <v>1</v>
      </c>
      <c r="H22" s="12">
        <f t="shared" si="0"/>
        <v>2</v>
      </c>
      <c r="I22" s="9">
        <v>0.23</v>
      </c>
      <c r="J22" s="18">
        <v>0.1</v>
      </c>
      <c r="K22" s="9">
        <f t="shared" si="1"/>
        <v>0.253</v>
      </c>
      <c r="L22" s="14">
        <f t="shared" si="2"/>
        <v>0.46</v>
      </c>
      <c r="M22" s="14">
        <f t="shared" si="3"/>
        <v>0.50600000000000001</v>
      </c>
      <c r="N22" s="15" t="s">
        <v>14</v>
      </c>
      <c r="O22" s="11">
        <v>1</v>
      </c>
      <c r="P22" s="103"/>
      <c r="Q22" s="56">
        <f t="shared" si="4"/>
        <v>0</v>
      </c>
      <c r="R22" s="56">
        <f t="shared" si="5"/>
        <v>0</v>
      </c>
      <c r="S22" s="56">
        <f t="shared" si="6"/>
        <v>0</v>
      </c>
      <c r="T22" s="103"/>
    </row>
    <row r="23" spans="1:20" ht="63" x14ac:dyDescent="0.25">
      <c r="A23" s="9" t="s">
        <v>9</v>
      </c>
      <c r="B23" s="9" t="s">
        <v>135</v>
      </c>
      <c r="C23" s="9" t="s">
        <v>1144</v>
      </c>
      <c r="D23" s="74" t="s">
        <v>1143</v>
      </c>
      <c r="E23" s="11" t="s">
        <v>1144</v>
      </c>
      <c r="F23" s="10"/>
      <c r="G23" s="12">
        <v>24</v>
      </c>
      <c r="H23" s="12">
        <f t="shared" si="0"/>
        <v>48</v>
      </c>
      <c r="I23" s="9">
        <v>228.12</v>
      </c>
      <c r="J23" s="18">
        <v>0.21</v>
      </c>
      <c r="K23" s="9">
        <f t="shared" si="1"/>
        <v>276.02519999999998</v>
      </c>
      <c r="L23" s="14">
        <f t="shared" si="2"/>
        <v>10949.76</v>
      </c>
      <c r="M23" s="14">
        <f t="shared" si="3"/>
        <v>13249.2096</v>
      </c>
      <c r="N23" s="15" t="s">
        <v>23</v>
      </c>
      <c r="O23" s="11">
        <v>1</v>
      </c>
      <c r="P23" s="103"/>
      <c r="Q23" s="56">
        <f t="shared" si="4"/>
        <v>0</v>
      </c>
      <c r="R23" s="56">
        <f t="shared" si="5"/>
        <v>0</v>
      </c>
      <c r="S23" s="56">
        <f t="shared" si="6"/>
        <v>0</v>
      </c>
      <c r="T23" s="103"/>
    </row>
    <row r="24" spans="1:20" ht="63" x14ac:dyDescent="0.25">
      <c r="A24" s="9" t="s">
        <v>9</v>
      </c>
      <c r="B24" s="9" t="s">
        <v>135</v>
      </c>
      <c r="C24" s="9" t="s">
        <v>2303</v>
      </c>
      <c r="D24" s="74" t="s">
        <v>1212</v>
      </c>
      <c r="E24" s="11" t="s">
        <v>1213</v>
      </c>
      <c r="F24" s="10" t="s">
        <v>1214</v>
      </c>
      <c r="G24" s="12">
        <v>2</v>
      </c>
      <c r="H24" s="12">
        <f t="shared" si="0"/>
        <v>4</v>
      </c>
      <c r="I24" s="9">
        <v>3.16</v>
      </c>
      <c r="J24" s="13">
        <v>0.21</v>
      </c>
      <c r="K24" s="9">
        <f t="shared" si="1"/>
        <v>3.8235999999999999</v>
      </c>
      <c r="L24" s="14">
        <f t="shared" si="2"/>
        <v>12.64</v>
      </c>
      <c r="M24" s="14">
        <f t="shared" si="3"/>
        <v>15.2944</v>
      </c>
      <c r="N24" s="15" t="s">
        <v>14</v>
      </c>
      <c r="O24" s="11">
        <v>10</v>
      </c>
      <c r="P24" s="103"/>
      <c r="Q24" s="56">
        <f t="shared" si="4"/>
        <v>0</v>
      </c>
      <c r="R24" s="56">
        <f t="shared" si="5"/>
        <v>0</v>
      </c>
      <c r="S24" s="56">
        <f t="shared" si="6"/>
        <v>0</v>
      </c>
      <c r="T24" s="103"/>
    </row>
    <row r="25" spans="1:20" ht="47.25" x14ac:dyDescent="0.25">
      <c r="A25" s="9" t="s">
        <v>9</v>
      </c>
      <c r="B25" s="9" t="s">
        <v>135</v>
      </c>
      <c r="C25" s="9" t="s">
        <v>1216</v>
      </c>
      <c r="D25" s="74" t="s">
        <v>1215</v>
      </c>
      <c r="E25" s="11" t="s">
        <v>1216</v>
      </c>
      <c r="F25" s="10"/>
      <c r="G25" s="12">
        <v>1</v>
      </c>
      <c r="H25" s="12">
        <f t="shared" si="0"/>
        <v>2</v>
      </c>
      <c r="I25" s="9">
        <v>688.6</v>
      </c>
      <c r="J25" s="18">
        <v>0.1</v>
      </c>
      <c r="K25" s="9">
        <f t="shared" si="1"/>
        <v>757.46</v>
      </c>
      <c r="L25" s="14">
        <f t="shared" si="2"/>
        <v>1377.2</v>
      </c>
      <c r="M25" s="14">
        <f t="shared" si="3"/>
        <v>1514.92</v>
      </c>
      <c r="N25" s="15" t="s">
        <v>14</v>
      </c>
      <c r="O25" s="11">
        <v>10</v>
      </c>
      <c r="P25" s="103"/>
      <c r="Q25" s="56">
        <f t="shared" si="4"/>
        <v>0</v>
      </c>
      <c r="R25" s="56">
        <f t="shared" si="5"/>
        <v>0</v>
      </c>
      <c r="S25" s="56">
        <f t="shared" si="6"/>
        <v>0</v>
      </c>
      <c r="T25" s="103"/>
    </row>
    <row r="26" spans="1:20" ht="47.25" x14ac:dyDescent="0.25">
      <c r="A26" s="29" t="s">
        <v>9</v>
      </c>
      <c r="B26" s="29" t="s">
        <v>135</v>
      </c>
      <c r="C26" s="9" t="s">
        <v>1683</v>
      </c>
      <c r="D26" s="74" t="s">
        <v>1682</v>
      </c>
      <c r="E26" s="29" t="s">
        <v>1683</v>
      </c>
      <c r="F26" s="29" t="s">
        <v>1684</v>
      </c>
      <c r="G26" s="12">
        <v>1</v>
      </c>
      <c r="H26" s="12">
        <f t="shared" si="0"/>
        <v>2</v>
      </c>
      <c r="I26" s="9">
        <v>141.27000000000001</v>
      </c>
      <c r="J26" s="13">
        <v>0.1</v>
      </c>
      <c r="K26" s="9">
        <f t="shared" si="1"/>
        <v>155.39700000000002</v>
      </c>
      <c r="L26" s="14">
        <f t="shared" si="2"/>
        <v>282.54000000000002</v>
      </c>
      <c r="M26" s="14">
        <f t="shared" si="3"/>
        <v>310.79400000000004</v>
      </c>
      <c r="N26" s="15" t="s">
        <v>14</v>
      </c>
      <c r="O26" s="28">
        <v>4</v>
      </c>
      <c r="P26" s="103"/>
      <c r="Q26" s="56">
        <f t="shared" si="4"/>
        <v>0</v>
      </c>
      <c r="R26" s="56">
        <f t="shared" si="5"/>
        <v>0</v>
      </c>
      <c r="S26" s="56">
        <f t="shared" si="6"/>
        <v>0</v>
      </c>
      <c r="T26" s="103"/>
    </row>
    <row r="27" spans="1:20" ht="63" x14ac:dyDescent="0.25">
      <c r="A27" s="9" t="s">
        <v>9</v>
      </c>
      <c r="B27" s="9" t="s">
        <v>135</v>
      </c>
      <c r="C27" s="9" t="s">
        <v>2304</v>
      </c>
      <c r="D27" s="74" t="s">
        <v>1251</v>
      </c>
      <c r="E27" s="11" t="s">
        <v>1252</v>
      </c>
      <c r="F27" s="10" t="s">
        <v>1253</v>
      </c>
      <c r="G27" s="12">
        <v>2</v>
      </c>
      <c r="H27" s="12">
        <f t="shared" si="0"/>
        <v>4</v>
      </c>
      <c r="I27" s="9">
        <v>114.55</v>
      </c>
      <c r="J27" s="18">
        <v>0.21</v>
      </c>
      <c r="K27" s="9">
        <f t="shared" si="1"/>
        <v>138.60550000000001</v>
      </c>
      <c r="L27" s="14">
        <f t="shared" si="2"/>
        <v>458.2</v>
      </c>
      <c r="M27" s="14">
        <f t="shared" si="3"/>
        <v>554.42200000000003</v>
      </c>
      <c r="N27" s="15" t="s">
        <v>14</v>
      </c>
      <c r="O27" s="11">
        <v>10</v>
      </c>
      <c r="P27" s="103"/>
      <c r="Q27" s="56">
        <f t="shared" si="4"/>
        <v>0</v>
      </c>
      <c r="R27" s="56">
        <f t="shared" si="5"/>
        <v>0</v>
      </c>
      <c r="S27" s="56">
        <f t="shared" si="6"/>
        <v>0</v>
      </c>
      <c r="T27" s="103"/>
    </row>
    <row r="28" spans="1:20" ht="47.25" x14ac:dyDescent="0.25">
      <c r="A28" s="29" t="s">
        <v>9</v>
      </c>
      <c r="B28" s="29" t="s">
        <v>135</v>
      </c>
      <c r="C28" s="9" t="s">
        <v>1776</v>
      </c>
      <c r="D28" s="75" t="s">
        <v>1775</v>
      </c>
      <c r="E28" s="29" t="s">
        <v>1776</v>
      </c>
      <c r="F28" s="29" t="s">
        <v>1777</v>
      </c>
      <c r="G28" s="12">
        <v>1</v>
      </c>
      <c r="H28" s="12">
        <f t="shared" si="0"/>
        <v>2</v>
      </c>
      <c r="I28" s="9">
        <v>170</v>
      </c>
      <c r="J28" s="13">
        <v>0.21</v>
      </c>
      <c r="K28" s="9">
        <f t="shared" si="1"/>
        <v>205.7</v>
      </c>
      <c r="L28" s="14">
        <f t="shared" si="2"/>
        <v>340</v>
      </c>
      <c r="M28" s="14">
        <f t="shared" si="3"/>
        <v>411.4</v>
      </c>
      <c r="N28" s="15" t="s">
        <v>14</v>
      </c>
      <c r="O28" s="28">
        <v>100</v>
      </c>
      <c r="P28" s="103"/>
      <c r="Q28" s="56">
        <f t="shared" si="4"/>
        <v>0</v>
      </c>
      <c r="R28" s="56">
        <f t="shared" si="5"/>
        <v>0</v>
      </c>
      <c r="S28" s="56">
        <f t="shared" si="6"/>
        <v>0</v>
      </c>
      <c r="T28" s="103"/>
    </row>
    <row r="29" spans="1:20" ht="47.25" x14ac:dyDescent="0.25">
      <c r="A29" s="9" t="s">
        <v>9</v>
      </c>
      <c r="B29" s="9" t="s">
        <v>135</v>
      </c>
      <c r="C29" s="9" t="s">
        <v>2305</v>
      </c>
      <c r="D29" s="74" t="s">
        <v>1217</v>
      </c>
      <c r="E29" s="11" t="s">
        <v>1218</v>
      </c>
      <c r="F29" s="10" t="s">
        <v>1219</v>
      </c>
      <c r="G29" s="12">
        <v>1</v>
      </c>
      <c r="H29" s="12">
        <f t="shared" si="0"/>
        <v>2</v>
      </c>
      <c r="I29" s="9">
        <v>206</v>
      </c>
      <c r="J29" s="13">
        <v>0.1</v>
      </c>
      <c r="K29" s="9">
        <f t="shared" si="1"/>
        <v>226.6</v>
      </c>
      <c r="L29" s="14">
        <f t="shared" si="2"/>
        <v>412</v>
      </c>
      <c r="M29" s="14">
        <f t="shared" si="3"/>
        <v>453.2</v>
      </c>
      <c r="N29" s="15" t="s">
        <v>14</v>
      </c>
      <c r="O29" s="11">
        <v>36</v>
      </c>
      <c r="P29" s="103"/>
      <c r="Q29" s="56">
        <f t="shared" si="4"/>
        <v>0</v>
      </c>
      <c r="R29" s="56">
        <f t="shared" si="5"/>
        <v>0</v>
      </c>
      <c r="S29" s="56">
        <f t="shared" si="6"/>
        <v>0</v>
      </c>
      <c r="T29" s="103"/>
    </row>
    <row r="30" spans="1:20" ht="47.25" x14ac:dyDescent="0.25">
      <c r="A30" s="9" t="s">
        <v>9</v>
      </c>
      <c r="B30" s="9" t="s">
        <v>135</v>
      </c>
      <c r="C30" s="9" t="s">
        <v>2305</v>
      </c>
      <c r="D30" s="74" t="s">
        <v>1220</v>
      </c>
      <c r="E30" s="11" t="s">
        <v>1221</v>
      </c>
      <c r="F30" s="10" t="s">
        <v>1222</v>
      </c>
      <c r="G30" s="12">
        <v>1</v>
      </c>
      <c r="H30" s="12">
        <f t="shared" si="0"/>
        <v>2</v>
      </c>
      <c r="I30" s="9">
        <v>225.83</v>
      </c>
      <c r="J30" s="13">
        <v>0.1</v>
      </c>
      <c r="K30" s="9">
        <f t="shared" si="1"/>
        <v>248.41300000000001</v>
      </c>
      <c r="L30" s="14">
        <f t="shared" si="2"/>
        <v>451.66</v>
      </c>
      <c r="M30" s="14">
        <f t="shared" si="3"/>
        <v>496.82600000000002</v>
      </c>
      <c r="N30" s="15" t="s">
        <v>14</v>
      </c>
      <c r="O30" s="11">
        <v>36</v>
      </c>
      <c r="P30" s="103"/>
      <c r="Q30" s="56">
        <f t="shared" si="4"/>
        <v>0</v>
      </c>
      <c r="R30" s="56">
        <f t="shared" si="5"/>
        <v>0</v>
      </c>
      <c r="S30" s="56">
        <f t="shared" si="6"/>
        <v>0</v>
      </c>
      <c r="T30" s="103"/>
    </row>
    <row r="31" spans="1:20" ht="47.25" x14ac:dyDescent="0.25">
      <c r="A31" s="9" t="s">
        <v>9</v>
      </c>
      <c r="B31" s="9" t="s">
        <v>135</v>
      </c>
      <c r="C31" s="9" t="s">
        <v>2305</v>
      </c>
      <c r="D31" s="74" t="s">
        <v>1223</v>
      </c>
      <c r="E31" s="11" t="s">
        <v>1224</v>
      </c>
      <c r="F31" s="10" t="s">
        <v>1225</v>
      </c>
      <c r="G31" s="12">
        <v>1</v>
      </c>
      <c r="H31" s="12">
        <f t="shared" si="0"/>
        <v>2</v>
      </c>
      <c r="I31" s="9">
        <v>198.29</v>
      </c>
      <c r="J31" s="13">
        <v>0.1</v>
      </c>
      <c r="K31" s="9">
        <f t="shared" si="1"/>
        <v>218.119</v>
      </c>
      <c r="L31" s="14">
        <f t="shared" si="2"/>
        <v>396.58</v>
      </c>
      <c r="M31" s="14">
        <f t="shared" si="3"/>
        <v>436.238</v>
      </c>
      <c r="N31" s="15" t="s">
        <v>14</v>
      </c>
      <c r="O31" s="11">
        <v>36</v>
      </c>
      <c r="P31" s="103"/>
      <c r="Q31" s="56">
        <f t="shared" si="4"/>
        <v>0</v>
      </c>
      <c r="R31" s="56">
        <f t="shared" si="5"/>
        <v>0</v>
      </c>
      <c r="S31" s="56">
        <f t="shared" si="6"/>
        <v>0</v>
      </c>
      <c r="T31" s="103"/>
    </row>
    <row r="32" spans="1:20" ht="63" x14ac:dyDescent="0.25">
      <c r="A32" s="9" t="s">
        <v>9</v>
      </c>
      <c r="B32" s="9" t="s">
        <v>135</v>
      </c>
      <c r="C32" s="9" t="s">
        <v>2305</v>
      </c>
      <c r="D32" s="74" t="s">
        <v>1226</v>
      </c>
      <c r="E32" s="11" t="s">
        <v>1227</v>
      </c>
      <c r="F32" s="10"/>
      <c r="G32" s="12">
        <v>1</v>
      </c>
      <c r="H32" s="12">
        <f t="shared" si="0"/>
        <v>2</v>
      </c>
      <c r="I32" s="9">
        <v>341.13</v>
      </c>
      <c r="J32" s="13">
        <v>0.1</v>
      </c>
      <c r="K32" s="9">
        <f t="shared" si="1"/>
        <v>375.24299999999999</v>
      </c>
      <c r="L32" s="14">
        <f t="shared" si="2"/>
        <v>682.26</v>
      </c>
      <c r="M32" s="14">
        <f t="shared" si="3"/>
        <v>750.48599999999999</v>
      </c>
      <c r="N32" s="15" t="s">
        <v>14</v>
      </c>
      <c r="O32" s="11">
        <v>36</v>
      </c>
      <c r="P32" s="103"/>
      <c r="Q32" s="56">
        <f t="shared" si="4"/>
        <v>0</v>
      </c>
      <c r="R32" s="56">
        <f t="shared" si="5"/>
        <v>0</v>
      </c>
      <c r="S32" s="56">
        <f t="shared" si="6"/>
        <v>0</v>
      </c>
      <c r="T32" s="103"/>
    </row>
    <row r="33" spans="1:20" ht="47.25" x14ac:dyDescent="0.25">
      <c r="A33" s="9" t="s">
        <v>9</v>
      </c>
      <c r="B33" s="9" t="s">
        <v>135</v>
      </c>
      <c r="C33" s="9" t="s">
        <v>1229</v>
      </c>
      <c r="D33" s="74" t="s">
        <v>1228</v>
      </c>
      <c r="E33" s="11" t="s">
        <v>1229</v>
      </c>
      <c r="F33" s="10"/>
      <c r="G33" s="12">
        <v>1</v>
      </c>
      <c r="H33" s="12">
        <f t="shared" si="0"/>
        <v>2</v>
      </c>
      <c r="I33" s="9">
        <v>728.52</v>
      </c>
      <c r="J33" s="18">
        <v>0.1</v>
      </c>
      <c r="K33" s="9">
        <f t="shared" si="1"/>
        <v>801.37199999999996</v>
      </c>
      <c r="L33" s="14">
        <f t="shared" si="2"/>
        <v>1457.04</v>
      </c>
      <c r="M33" s="14">
        <f t="shared" si="3"/>
        <v>1602.7439999999999</v>
      </c>
      <c r="N33" s="15" t="s">
        <v>14</v>
      </c>
      <c r="O33" s="11">
        <v>12</v>
      </c>
      <c r="P33" s="103"/>
      <c r="Q33" s="56">
        <f t="shared" si="4"/>
        <v>0</v>
      </c>
      <c r="R33" s="56">
        <f t="shared" si="5"/>
        <v>0</v>
      </c>
      <c r="S33" s="56">
        <f t="shared" si="6"/>
        <v>0</v>
      </c>
      <c r="T33" s="103"/>
    </row>
    <row r="34" spans="1:20" ht="47.25" x14ac:dyDescent="0.25">
      <c r="A34" s="9" t="s">
        <v>9</v>
      </c>
      <c r="B34" s="9" t="s">
        <v>135</v>
      </c>
      <c r="C34" s="9" t="s">
        <v>1231</v>
      </c>
      <c r="D34" s="74" t="s">
        <v>1230</v>
      </c>
      <c r="E34" s="11" t="s">
        <v>1231</v>
      </c>
      <c r="F34" s="10"/>
      <c r="G34" s="12">
        <v>1</v>
      </c>
      <c r="H34" s="12">
        <f t="shared" si="0"/>
        <v>2</v>
      </c>
      <c r="I34" s="9">
        <v>728.52</v>
      </c>
      <c r="J34" s="18">
        <v>0.1</v>
      </c>
      <c r="K34" s="9">
        <f t="shared" si="1"/>
        <v>801.37199999999996</v>
      </c>
      <c r="L34" s="14">
        <f t="shared" si="2"/>
        <v>1457.04</v>
      </c>
      <c r="M34" s="14">
        <f t="shared" si="3"/>
        <v>1602.7439999999999</v>
      </c>
      <c r="N34" s="15" t="s">
        <v>14</v>
      </c>
      <c r="O34" s="11">
        <v>12</v>
      </c>
      <c r="P34" s="103"/>
      <c r="Q34" s="56">
        <f t="shared" si="4"/>
        <v>0</v>
      </c>
      <c r="R34" s="56">
        <f t="shared" si="5"/>
        <v>0</v>
      </c>
      <c r="S34" s="56">
        <f t="shared" si="6"/>
        <v>0</v>
      </c>
      <c r="T34" s="103"/>
    </row>
    <row r="35" spans="1:20" ht="47.25" x14ac:dyDescent="0.25">
      <c r="A35" s="29" t="s">
        <v>9</v>
      </c>
      <c r="B35" s="29" t="s">
        <v>135</v>
      </c>
      <c r="C35" s="9" t="s">
        <v>1680</v>
      </c>
      <c r="D35" s="74" t="s">
        <v>1679</v>
      </c>
      <c r="E35" s="29" t="s">
        <v>1680</v>
      </c>
      <c r="F35" s="29" t="s">
        <v>1681</v>
      </c>
      <c r="G35" s="12">
        <v>1</v>
      </c>
      <c r="H35" s="12">
        <f t="shared" ref="H35:H66" si="7">G35*2</f>
        <v>2</v>
      </c>
      <c r="I35" s="9">
        <v>188.19</v>
      </c>
      <c r="J35" s="13">
        <v>0.1</v>
      </c>
      <c r="K35" s="9">
        <f t="shared" ref="K35:K66" si="8">I35+I35*J35</f>
        <v>207.00899999999999</v>
      </c>
      <c r="L35" s="14">
        <f t="shared" ref="L35:L66" si="9">H35*I35</f>
        <v>376.38</v>
      </c>
      <c r="M35" s="14">
        <f t="shared" ref="M35:M66" si="10">L35+L35*J35</f>
        <v>414.01799999999997</v>
      </c>
      <c r="N35" s="15" t="s">
        <v>14</v>
      </c>
      <c r="O35" s="28">
        <v>36</v>
      </c>
      <c r="P35" s="103"/>
      <c r="Q35" s="56">
        <f t="shared" ref="Q35:Q66" si="11">P35+P35*J35</f>
        <v>0</v>
      </c>
      <c r="R35" s="56">
        <f t="shared" ref="R35:R66" si="12">P35*H35</f>
        <v>0</v>
      </c>
      <c r="S35" s="56">
        <f t="shared" ref="S35:S66" si="13">R35+R35*J35</f>
        <v>0</v>
      </c>
      <c r="T35" s="103"/>
    </row>
    <row r="36" spans="1:20" ht="47.25" x14ac:dyDescent="0.25">
      <c r="A36" s="9" t="s">
        <v>9</v>
      </c>
      <c r="B36" s="9" t="s">
        <v>24</v>
      </c>
      <c r="C36" s="9" t="s">
        <v>475</v>
      </c>
      <c r="D36" s="74" t="s">
        <v>474</v>
      </c>
      <c r="E36" s="11" t="s">
        <v>475</v>
      </c>
      <c r="F36" s="10"/>
      <c r="G36" s="12">
        <v>1</v>
      </c>
      <c r="H36" s="12">
        <f t="shared" si="7"/>
        <v>2</v>
      </c>
      <c r="I36" s="9">
        <v>29.58</v>
      </c>
      <c r="J36" s="18">
        <v>0.21</v>
      </c>
      <c r="K36" s="9">
        <f t="shared" si="8"/>
        <v>35.791799999999995</v>
      </c>
      <c r="L36" s="14">
        <f t="shared" si="9"/>
        <v>59.16</v>
      </c>
      <c r="M36" s="14">
        <f t="shared" si="10"/>
        <v>71.58359999999999</v>
      </c>
      <c r="N36" s="15" t="s">
        <v>14</v>
      </c>
      <c r="O36" s="11">
        <v>100</v>
      </c>
      <c r="P36" s="103"/>
      <c r="Q36" s="56">
        <f t="shared" si="11"/>
        <v>0</v>
      </c>
      <c r="R36" s="56">
        <f t="shared" si="12"/>
        <v>0</v>
      </c>
      <c r="S36" s="56">
        <f t="shared" si="13"/>
        <v>0</v>
      </c>
      <c r="T36" s="103"/>
    </row>
    <row r="37" spans="1:20" ht="47.25" x14ac:dyDescent="0.25">
      <c r="A37" s="9" t="s">
        <v>9</v>
      </c>
      <c r="B37" s="9" t="s">
        <v>24</v>
      </c>
      <c r="C37" s="9" t="s">
        <v>477</v>
      </c>
      <c r="D37" s="74" t="s">
        <v>476</v>
      </c>
      <c r="E37" s="11" t="s">
        <v>477</v>
      </c>
      <c r="F37" s="10" t="s">
        <v>478</v>
      </c>
      <c r="G37" s="12">
        <v>1</v>
      </c>
      <c r="H37" s="12">
        <f t="shared" si="7"/>
        <v>2</v>
      </c>
      <c r="I37" s="9">
        <v>29.58</v>
      </c>
      <c r="J37" s="18">
        <v>0.21</v>
      </c>
      <c r="K37" s="9">
        <f t="shared" si="8"/>
        <v>35.791799999999995</v>
      </c>
      <c r="L37" s="14">
        <f t="shared" si="9"/>
        <v>59.16</v>
      </c>
      <c r="M37" s="14">
        <f t="shared" si="10"/>
        <v>71.58359999999999</v>
      </c>
      <c r="N37" s="15" t="s">
        <v>14</v>
      </c>
      <c r="O37" s="11">
        <v>100</v>
      </c>
      <c r="P37" s="103"/>
      <c r="Q37" s="56">
        <f t="shared" si="11"/>
        <v>0</v>
      </c>
      <c r="R37" s="56">
        <f t="shared" si="12"/>
        <v>0</v>
      </c>
      <c r="S37" s="56">
        <f t="shared" si="13"/>
        <v>0</v>
      </c>
      <c r="T37" s="103"/>
    </row>
    <row r="38" spans="1:20" ht="126" x14ac:dyDescent="0.25">
      <c r="A38" s="9" t="s">
        <v>9</v>
      </c>
      <c r="B38" s="9" t="s">
        <v>24</v>
      </c>
      <c r="C38" s="9" t="s">
        <v>2306</v>
      </c>
      <c r="D38" s="74" t="s">
        <v>427</v>
      </c>
      <c r="E38" s="11" t="s">
        <v>428</v>
      </c>
      <c r="F38" s="10" t="s">
        <v>429</v>
      </c>
      <c r="G38" s="12">
        <v>1</v>
      </c>
      <c r="H38" s="12">
        <f t="shared" si="7"/>
        <v>2</v>
      </c>
      <c r="I38" s="9">
        <v>28.56</v>
      </c>
      <c r="J38" s="18">
        <v>0.21</v>
      </c>
      <c r="K38" s="9">
        <f t="shared" si="8"/>
        <v>34.557600000000001</v>
      </c>
      <c r="L38" s="14">
        <f t="shared" si="9"/>
        <v>57.12</v>
      </c>
      <c r="M38" s="14">
        <f t="shared" si="10"/>
        <v>69.115200000000002</v>
      </c>
      <c r="N38" s="15" t="s">
        <v>14</v>
      </c>
      <c r="O38" s="11">
        <v>20</v>
      </c>
      <c r="P38" s="103"/>
      <c r="Q38" s="56">
        <f t="shared" si="11"/>
        <v>0</v>
      </c>
      <c r="R38" s="56">
        <f t="shared" si="12"/>
        <v>0</v>
      </c>
      <c r="S38" s="56">
        <f t="shared" si="13"/>
        <v>0</v>
      </c>
      <c r="T38" s="103"/>
    </row>
    <row r="39" spans="1:20" ht="141.75" x14ac:dyDescent="0.25">
      <c r="A39" s="9" t="s">
        <v>9</v>
      </c>
      <c r="B39" s="9" t="s">
        <v>24</v>
      </c>
      <c r="C39" s="9" t="s">
        <v>2307</v>
      </c>
      <c r="D39" s="74" t="s">
        <v>430</v>
      </c>
      <c r="E39" s="11" t="s">
        <v>431</v>
      </c>
      <c r="F39" s="10" t="s">
        <v>432</v>
      </c>
      <c r="G39" s="12">
        <v>1</v>
      </c>
      <c r="H39" s="12">
        <f t="shared" si="7"/>
        <v>2</v>
      </c>
      <c r="I39" s="9">
        <v>28.56</v>
      </c>
      <c r="J39" s="18">
        <v>0.21</v>
      </c>
      <c r="K39" s="9">
        <f t="shared" si="8"/>
        <v>34.557600000000001</v>
      </c>
      <c r="L39" s="14">
        <f t="shared" si="9"/>
        <v>57.12</v>
      </c>
      <c r="M39" s="14">
        <f t="shared" si="10"/>
        <v>69.115200000000002</v>
      </c>
      <c r="N39" s="15" t="s">
        <v>14</v>
      </c>
      <c r="O39" s="11">
        <v>20</v>
      </c>
      <c r="P39" s="103"/>
      <c r="Q39" s="56">
        <f t="shared" si="11"/>
        <v>0</v>
      </c>
      <c r="R39" s="56">
        <f t="shared" si="12"/>
        <v>0</v>
      </c>
      <c r="S39" s="56">
        <f t="shared" si="13"/>
        <v>0</v>
      </c>
      <c r="T39" s="103"/>
    </row>
    <row r="40" spans="1:20" ht="63" x14ac:dyDescent="0.25">
      <c r="A40" s="9" t="s">
        <v>9</v>
      </c>
      <c r="B40" s="9" t="s">
        <v>24</v>
      </c>
      <c r="C40" s="9" t="s">
        <v>707</v>
      </c>
      <c r="D40" s="74" t="s">
        <v>706</v>
      </c>
      <c r="E40" s="11" t="s">
        <v>707</v>
      </c>
      <c r="F40" s="10"/>
      <c r="G40" s="12">
        <v>6</v>
      </c>
      <c r="H40" s="12">
        <f t="shared" si="7"/>
        <v>12</v>
      </c>
      <c r="I40" s="9">
        <v>166.46</v>
      </c>
      <c r="J40" s="18">
        <v>0.21</v>
      </c>
      <c r="K40" s="9">
        <f t="shared" si="8"/>
        <v>201.41660000000002</v>
      </c>
      <c r="L40" s="14">
        <f t="shared" si="9"/>
        <v>1997.52</v>
      </c>
      <c r="M40" s="14">
        <f t="shared" si="10"/>
        <v>2416.9992000000002</v>
      </c>
      <c r="N40" s="15" t="s">
        <v>14</v>
      </c>
      <c r="O40" s="11">
        <v>10</v>
      </c>
      <c r="P40" s="103"/>
      <c r="Q40" s="56">
        <f t="shared" si="11"/>
        <v>0</v>
      </c>
      <c r="R40" s="56">
        <f t="shared" si="12"/>
        <v>0</v>
      </c>
      <c r="S40" s="56">
        <f t="shared" si="13"/>
        <v>0</v>
      </c>
      <c r="T40" s="103"/>
    </row>
    <row r="41" spans="1:20" ht="63" x14ac:dyDescent="0.25">
      <c r="A41" s="9" t="s">
        <v>9</v>
      </c>
      <c r="B41" s="9" t="s">
        <v>24</v>
      </c>
      <c r="C41" s="9" t="s">
        <v>2308</v>
      </c>
      <c r="D41" s="74" t="s">
        <v>898</v>
      </c>
      <c r="E41" s="22" t="s">
        <v>899</v>
      </c>
      <c r="F41" s="23">
        <v>402501</v>
      </c>
      <c r="G41" s="12">
        <v>3</v>
      </c>
      <c r="H41" s="12">
        <f t="shared" si="7"/>
        <v>6</v>
      </c>
      <c r="I41" s="9">
        <v>25.91</v>
      </c>
      <c r="J41" s="18">
        <v>0.21</v>
      </c>
      <c r="K41" s="9">
        <f t="shared" si="8"/>
        <v>31.351099999999999</v>
      </c>
      <c r="L41" s="14">
        <f t="shared" si="9"/>
        <v>155.46</v>
      </c>
      <c r="M41" s="14">
        <f t="shared" si="10"/>
        <v>188.10660000000001</v>
      </c>
      <c r="N41" s="15" t="s">
        <v>14</v>
      </c>
      <c r="O41" s="22">
        <v>20</v>
      </c>
      <c r="P41" s="103"/>
      <c r="Q41" s="56">
        <f t="shared" si="11"/>
        <v>0</v>
      </c>
      <c r="R41" s="56">
        <f t="shared" si="12"/>
        <v>0</v>
      </c>
      <c r="S41" s="56">
        <f t="shared" si="13"/>
        <v>0</v>
      </c>
      <c r="T41" s="103"/>
    </row>
    <row r="42" spans="1:20" ht="63" x14ac:dyDescent="0.25">
      <c r="A42" s="9" t="s">
        <v>9</v>
      </c>
      <c r="B42" s="9" t="s">
        <v>24</v>
      </c>
      <c r="C42" s="9" t="s">
        <v>2309</v>
      </c>
      <c r="D42" s="74" t="s">
        <v>921</v>
      </c>
      <c r="E42" s="11" t="s">
        <v>922</v>
      </c>
      <c r="F42" s="10"/>
      <c r="G42" s="12">
        <v>3</v>
      </c>
      <c r="H42" s="12">
        <f t="shared" si="7"/>
        <v>6</v>
      </c>
      <c r="I42" s="9">
        <v>4.88</v>
      </c>
      <c r="J42" s="18">
        <v>0.21</v>
      </c>
      <c r="K42" s="9">
        <f t="shared" si="8"/>
        <v>5.9047999999999998</v>
      </c>
      <c r="L42" s="14">
        <f t="shared" si="9"/>
        <v>29.28</v>
      </c>
      <c r="M42" s="14">
        <f t="shared" si="10"/>
        <v>35.428800000000003</v>
      </c>
      <c r="N42" s="15" t="s">
        <v>14</v>
      </c>
      <c r="O42" s="11">
        <v>1</v>
      </c>
      <c r="P42" s="103"/>
      <c r="Q42" s="56">
        <f t="shared" si="11"/>
        <v>0</v>
      </c>
      <c r="R42" s="56">
        <f t="shared" si="12"/>
        <v>0</v>
      </c>
      <c r="S42" s="56">
        <f t="shared" si="13"/>
        <v>0</v>
      </c>
      <c r="T42" s="103"/>
    </row>
    <row r="43" spans="1:20" ht="63" x14ac:dyDescent="0.25">
      <c r="A43" s="9" t="s">
        <v>9</v>
      </c>
      <c r="B43" s="9" t="s">
        <v>24</v>
      </c>
      <c r="C43" s="9" t="s">
        <v>2310</v>
      </c>
      <c r="D43" s="74" t="s">
        <v>1069</v>
      </c>
      <c r="E43" s="11" t="s">
        <v>1070</v>
      </c>
      <c r="F43" s="10"/>
      <c r="G43" s="12">
        <v>2</v>
      </c>
      <c r="H43" s="12">
        <f t="shared" si="7"/>
        <v>4</v>
      </c>
      <c r="I43" s="9">
        <v>44.88</v>
      </c>
      <c r="J43" s="13">
        <v>0.21</v>
      </c>
      <c r="K43" s="9">
        <f t="shared" si="8"/>
        <v>54.3048</v>
      </c>
      <c r="L43" s="14">
        <f t="shared" si="9"/>
        <v>179.52</v>
      </c>
      <c r="M43" s="14">
        <f t="shared" si="10"/>
        <v>217.2192</v>
      </c>
      <c r="N43" s="15" t="s">
        <v>14</v>
      </c>
      <c r="O43" s="11">
        <v>50</v>
      </c>
      <c r="P43" s="103"/>
      <c r="Q43" s="56">
        <f t="shared" si="11"/>
        <v>0</v>
      </c>
      <c r="R43" s="56">
        <f t="shared" si="12"/>
        <v>0</v>
      </c>
      <c r="S43" s="56">
        <f t="shared" si="13"/>
        <v>0</v>
      </c>
      <c r="T43" s="103"/>
    </row>
    <row r="44" spans="1:20" ht="63" x14ac:dyDescent="0.25">
      <c r="A44" s="9" t="s">
        <v>9</v>
      </c>
      <c r="B44" s="9" t="s">
        <v>24</v>
      </c>
      <c r="C44" s="9" t="s">
        <v>2311</v>
      </c>
      <c r="D44" s="74" t="s">
        <v>368</v>
      </c>
      <c r="E44" s="11" t="s">
        <v>369</v>
      </c>
      <c r="F44" s="10" t="s">
        <v>370</v>
      </c>
      <c r="G44" s="12">
        <v>1</v>
      </c>
      <c r="H44" s="12">
        <f t="shared" si="7"/>
        <v>2</v>
      </c>
      <c r="I44" s="9">
        <v>166.26</v>
      </c>
      <c r="J44" s="13">
        <v>0.21</v>
      </c>
      <c r="K44" s="9">
        <f t="shared" si="8"/>
        <v>201.1746</v>
      </c>
      <c r="L44" s="14">
        <f t="shared" si="9"/>
        <v>332.52</v>
      </c>
      <c r="M44" s="14">
        <f t="shared" si="10"/>
        <v>402.3492</v>
      </c>
      <c r="N44" s="15" t="s">
        <v>14</v>
      </c>
      <c r="O44" s="11">
        <v>50</v>
      </c>
      <c r="P44" s="103"/>
      <c r="Q44" s="56">
        <f t="shared" si="11"/>
        <v>0</v>
      </c>
      <c r="R44" s="56">
        <f t="shared" si="12"/>
        <v>0</v>
      </c>
      <c r="S44" s="56">
        <f t="shared" si="13"/>
        <v>0</v>
      </c>
      <c r="T44" s="103"/>
    </row>
    <row r="45" spans="1:20" ht="47.25" x14ac:dyDescent="0.25">
      <c r="A45" s="9" t="s">
        <v>9</v>
      </c>
      <c r="B45" s="9" t="s">
        <v>24</v>
      </c>
      <c r="C45" s="9" t="s">
        <v>443</v>
      </c>
      <c r="D45" s="74" t="s">
        <v>442</v>
      </c>
      <c r="E45" s="11" t="s">
        <v>443</v>
      </c>
      <c r="F45" s="10"/>
      <c r="G45" s="12">
        <v>2</v>
      </c>
      <c r="H45" s="12">
        <f t="shared" si="7"/>
        <v>4</v>
      </c>
      <c r="I45" s="9">
        <v>347.62</v>
      </c>
      <c r="J45" s="18">
        <v>0.21</v>
      </c>
      <c r="K45" s="9">
        <f t="shared" si="8"/>
        <v>420.62020000000001</v>
      </c>
      <c r="L45" s="14">
        <f t="shared" si="9"/>
        <v>1390.48</v>
      </c>
      <c r="M45" s="14">
        <f t="shared" si="10"/>
        <v>1682.4808</v>
      </c>
      <c r="N45" s="15" t="s">
        <v>14</v>
      </c>
      <c r="O45" s="11">
        <v>20</v>
      </c>
      <c r="P45" s="103"/>
      <c r="Q45" s="56">
        <f t="shared" si="11"/>
        <v>0</v>
      </c>
      <c r="R45" s="56">
        <f t="shared" si="12"/>
        <v>0</v>
      </c>
      <c r="S45" s="56">
        <f t="shared" si="13"/>
        <v>0</v>
      </c>
      <c r="T45" s="103"/>
    </row>
    <row r="46" spans="1:20" ht="63" x14ac:dyDescent="0.25">
      <c r="A46" s="9" t="s">
        <v>9</v>
      </c>
      <c r="B46" s="9" t="s">
        <v>24</v>
      </c>
      <c r="C46" s="9" t="s">
        <v>445</v>
      </c>
      <c r="D46" s="74" t="s">
        <v>444</v>
      </c>
      <c r="E46" s="11" t="s">
        <v>445</v>
      </c>
      <c r="F46" s="10"/>
      <c r="G46" s="12">
        <v>5</v>
      </c>
      <c r="H46" s="12">
        <f t="shared" si="7"/>
        <v>10</v>
      </c>
      <c r="I46" s="9">
        <v>130.87</v>
      </c>
      <c r="J46" s="18">
        <v>0.21</v>
      </c>
      <c r="K46" s="9">
        <f t="shared" si="8"/>
        <v>158.3527</v>
      </c>
      <c r="L46" s="14">
        <f t="shared" si="9"/>
        <v>1308.7</v>
      </c>
      <c r="M46" s="14">
        <f t="shared" si="10"/>
        <v>1583.527</v>
      </c>
      <c r="N46" s="15" t="s">
        <v>23</v>
      </c>
      <c r="O46" s="11">
        <v>10</v>
      </c>
      <c r="P46" s="103"/>
      <c r="Q46" s="56">
        <f t="shared" si="11"/>
        <v>0</v>
      </c>
      <c r="R46" s="56">
        <f t="shared" si="12"/>
        <v>0</v>
      </c>
      <c r="S46" s="56">
        <f t="shared" si="13"/>
        <v>0</v>
      </c>
      <c r="T46" s="103"/>
    </row>
    <row r="47" spans="1:20" ht="47.25" x14ac:dyDescent="0.25">
      <c r="A47" s="9" t="s">
        <v>9</v>
      </c>
      <c r="B47" s="9" t="s">
        <v>24</v>
      </c>
      <c r="C47" s="9" t="s">
        <v>447</v>
      </c>
      <c r="D47" s="74" t="s">
        <v>446</v>
      </c>
      <c r="E47" s="11" t="s">
        <v>447</v>
      </c>
      <c r="F47" s="10"/>
      <c r="G47" s="12">
        <v>5</v>
      </c>
      <c r="H47" s="12">
        <f t="shared" si="7"/>
        <v>10</v>
      </c>
      <c r="I47" s="9">
        <v>177.79</v>
      </c>
      <c r="J47" s="18">
        <v>0.21</v>
      </c>
      <c r="K47" s="9">
        <f t="shared" si="8"/>
        <v>215.1259</v>
      </c>
      <c r="L47" s="14">
        <f t="shared" si="9"/>
        <v>1777.8999999999999</v>
      </c>
      <c r="M47" s="14">
        <f t="shared" si="10"/>
        <v>2151.259</v>
      </c>
      <c r="N47" s="15" t="s">
        <v>23</v>
      </c>
      <c r="O47" s="11">
        <v>10</v>
      </c>
      <c r="P47" s="103"/>
      <c r="Q47" s="56">
        <f t="shared" si="11"/>
        <v>0</v>
      </c>
      <c r="R47" s="56">
        <f t="shared" si="12"/>
        <v>0</v>
      </c>
      <c r="S47" s="56">
        <f t="shared" si="13"/>
        <v>0</v>
      </c>
      <c r="T47" s="103"/>
    </row>
    <row r="48" spans="1:20" ht="94.5" x14ac:dyDescent="0.25">
      <c r="A48" s="9" t="s">
        <v>9</v>
      </c>
      <c r="B48" s="9" t="s">
        <v>24</v>
      </c>
      <c r="C48" s="9" t="s">
        <v>2312</v>
      </c>
      <c r="D48" s="74" t="s">
        <v>698</v>
      </c>
      <c r="E48" s="11" t="s">
        <v>699</v>
      </c>
      <c r="F48" s="10" t="s">
        <v>700</v>
      </c>
      <c r="G48" s="12">
        <v>39</v>
      </c>
      <c r="H48" s="12">
        <f t="shared" si="7"/>
        <v>78</v>
      </c>
      <c r="I48" s="9">
        <v>113.22</v>
      </c>
      <c r="J48" s="13">
        <v>0.21</v>
      </c>
      <c r="K48" s="9">
        <f t="shared" si="8"/>
        <v>136.99619999999999</v>
      </c>
      <c r="L48" s="14">
        <f t="shared" si="9"/>
        <v>8831.16</v>
      </c>
      <c r="M48" s="14">
        <f t="shared" si="10"/>
        <v>10685.703600000001</v>
      </c>
      <c r="N48" s="15" t="s">
        <v>23</v>
      </c>
      <c r="O48" s="11">
        <v>75</v>
      </c>
      <c r="P48" s="103"/>
      <c r="Q48" s="56">
        <f t="shared" si="11"/>
        <v>0</v>
      </c>
      <c r="R48" s="56">
        <f t="shared" si="12"/>
        <v>0</v>
      </c>
      <c r="S48" s="56">
        <f t="shared" si="13"/>
        <v>0</v>
      </c>
      <c r="T48" s="103"/>
    </row>
    <row r="49" spans="1:20" ht="63" x14ac:dyDescent="0.25">
      <c r="A49" s="9" t="s">
        <v>9</v>
      </c>
      <c r="B49" s="9" t="s">
        <v>24</v>
      </c>
      <c r="C49" s="9" t="s">
        <v>702</v>
      </c>
      <c r="D49" s="74" t="s">
        <v>701</v>
      </c>
      <c r="E49" s="11" t="s">
        <v>702</v>
      </c>
      <c r="F49" s="10" t="s">
        <v>703</v>
      </c>
      <c r="G49" s="12">
        <v>2</v>
      </c>
      <c r="H49" s="12">
        <f t="shared" si="7"/>
        <v>4</v>
      </c>
      <c r="I49" s="9">
        <v>120.87</v>
      </c>
      <c r="J49" s="18">
        <v>0.21</v>
      </c>
      <c r="K49" s="9">
        <f t="shared" si="8"/>
        <v>146.2527</v>
      </c>
      <c r="L49" s="14">
        <f t="shared" si="9"/>
        <v>483.48</v>
      </c>
      <c r="M49" s="14">
        <f t="shared" si="10"/>
        <v>585.01080000000002</v>
      </c>
      <c r="N49" s="15" t="s">
        <v>14</v>
      </c>
      <c r="O49" s="11">
        <v>50</v>
      </c>
      <c r="P49" s="103"/>
      <c r="Q49" s="56">
        <f t="shared" si="11"/>
        <v>0</v>
      </c>
      <c r="R49" s="56">
        <f t="shared" si="12"/>
        <v>0</v>
      </c>
      <c r="S49" s="56">
        <f t="shared" si="13"/>
        <v>0</v>
      </c>
      <c r="T49" s="103"/>
    </row>
    <row r="50" spans="1:20" ht="63" x14ac:dyDescent="0.25">
      <c r="A50" s="9" t="s">
        <v>9</v>
      </c>
      <c r="B50" s="9" t="s">
        <v>24</v>
      </c>
      <c r="C50" s="9" t="s">
        <v>2313</v>
      </c>
      <c r="D50" s="74" t="s">
        <v>800</v>
      </c>
      <c r="E50" s="11" t="s">
        <v>801</v>
      </c>
      <c r="F50" s="10" t="s">
        <v>802</v>
      </c>
      <c r="G50" s="12">
        <v>1</v>
      </c>
      <c r="H50" s="12">
        <f t="shared" si="7"/>
        <v>2</v>
      </c>
      <c r="I50" s="9">
        <v>6.22</v>
      </c>
      <c r="J50" s="13">
        <v>0.21</v>
      </c>
      <c r="K50" s="9">
        <f t="shared" si="8"/>
        <v>7.5261999999999993</v>
      </c>
      <c r="L50" s="14">
        <f t="shared" si="9"/>
        <v>12.44</v>
      </c>
      <c r="M50" s="14">
        <f t="shared" si="10"/>
        <v>15.052399999999999</v>
      </c>
      <c r="N50" s="15" t="s">
        <v>14</v>
      </c>
      <c r="O50" s="11">
        <v>1</v>
      </c>
      <c r="P50" s="103"/>
      <c r="Q50" s="56">
        <f t="shared" si="11"/>
        <v>0</v>
      </c>
      <c r="R50" s="56">
        <f t="shared" si="12"/>
        <v>0</v>
      </c>
      <c r="S50" s="56">
        <f t="shared" si="13"/>
        <v>0</v>
      </c>
      <c r="T50" s="103"/>
    </row>
    <row r="51" spans="1:20" ht="63" x14ac:dyDescent="0.25">
      <c r="A51" s="9" t="s">
        <v>9</v>
      </c>
      <c r="B51" s="9" t="s">
        <v>24</v>
      </c>
      <c r="C51" s="9" t="s">
        <v>911</v>
      </c>
      <c r="D51" s="74" t="s">
        <v>910</v>
      </c>
      <c r="E51" s="11" t="s">
        <v>911</v>
      </c>
      <c r="F51" s="10"/>
      <c r="G51" s="12">
        <v>2</v>
      </c>
      <c r="H51" s="12">
        <f t="shared" si="7"/>
        <v>4</v>
      </c>
      <c r="I51" s="9">
        <v>73.44</v>
      </c>
      <c r="J51" s="18">
        <v>0.21</v>
      </c>
      <c r="K51" s="9">
        <f t="shared" si="8"/>
        <v>88.862399999999994</v>
      </c>
      <c r="L51" s="14">
        <f t="shared" si="9"/>
        <v>293.76</v>
      </c>
      <c r="M51" s="14">
        <f t="shared" si="10"/>
        <v>355.44959999999998</v>
      </c>
      <c r="N51" s="15" t="s">
        <v>14</v>
      </c>
      <c r="O51" s="11">
        <v>10</v>
      </c>
      <c r="P51" s="103"/>
      <c r="Q51" s="56">
        <f t="shared" si="11"/>
        <v>0</v>
      </c>
      <c r="R51" s="56">
        <f t="shared" si="12"/>
        <v>0</v>
      </c>
      <c r="S51" s="56">
        <f t="shared" si="13"/>
        <v>0</v>
      </c>
      <c r="T51" s="103"/>
    </row>
    <row r="52" spans="1:20" ht="78.75" x14ac:dyDescent="0.25">
      <c r="A52" s="9" t="s">
        <v>9</v>
      </c>
      <c r="B52" s="9" t="s">
        <v>24</v>
      </c>
      <c r="C52" s="9" t="s">
        <v>2314</v>
      </c>
      <c r="D52" s="74" t="s">
        <v>947</v>
      </c>
      <c r="E52" s="22" t="s">
        <v>948</v>
      </c>
      <c r="F52" s="23">
        <v>1453</v>
      </c>
      <c r="G52" s="12">
        <v>17</v>
      </c>
      <c r="H52" s="12">
        <f t="shared" si="7"/>
        <v>34</v>
      </c>
      <c r="I52" s="9">
        <v>1.51</v>
      </c>
      <c r="J52" s="18">
        <v>0.21</v>
      </c>
      <c r="K52" s="9">
        <f t="shared" si="8"/>
        <v>1.8270999999999999</v>
      </c>
      <c r="L52" s="14">
        <f t="shared" si="9"/>
        <v>51.34</v>
      </c>
      <c r="M52" s="14">
        <f t="shared" si="10"/>
        <v>62.121400000000001</v>
      </c>
      <c r="N52" s="15" t="s">
        <v>23</v>
      </c>
      <c r="O52" s="24">
        <v>1</v>
      </c>
      <c r="P52" s="103"/>
      <c r="Q52" s="56">
        <f t="shared" si="11"/>
        <v>0</v>
      </c>
      <c r="R52" s="56">
        <f t="shared" si="12"/>
        <v>0</v>
      </c>
      <c r="S52" s="56">
        <f t="shared" si="13"/>
        <v>0</v>
      </c>
      <c r="T52" s="103"/>
    </row>
    <row r="53" spans="1:20" ht="47.25" x14ac:dyDescent="0.25">
      <c r="A53" s="9" t="s">
        <v>9</v>
      </c>
      <c r="B53" s="9" t="s">
        <v>24</v>
      </c>
      <c r="C53" s="9" t="s">
        <v>2315</v>
      </c>
      <c r="D53" s="74" t="s">
        <v>949</v>
      </c>
      <c r="E53" s="22" t="s">
        <v>950</v>
      </c>
      <c r="F53" s="23" t="s">
        <v>951</v>
      </c>
      <c r="G53" s="12">
        <v>1</v>
      </c>
      <c r="H53" s="12">
        <f t="shared" si="7"/>
        <v>2</v>
      </c>
      <c r="I53" s="9">
        <v>1.71</v>
      </c>
      <c r="J53" s="18">
        <v>0.1</v>
      </c>
      <c r="K53" s="9">
        <f t="shared" si="8"/>
        <v>1.881</v>
      </c>
      <c r="L53" s="14">
        <f t="shared" si="9"/>
        <v>3.42</v>
      </c>
      <c r="M53" s="14">
        <f t="shared" si="10"/>
        <v>3.762</v>
      </c>
      <c r="N53" s="15" t="s">
        <v>23</v>
      </c>
      <c r="O53" s="24">
        <v>1</v>
      </c>
      <c r="P53" s="103"/>
      <c r="Q53" s="56">
        <f t="shared" si="11"/>
        <v>0</v>
      </c>
      <c r="R53" s="56">
        <f t="shared" si="12"/>
        <v>0</v>
      </c>
      <c r="S53" s="56">
        <f t="shared" si="13"/>
        <v>0</v>
      </c>
      <c r="T53" s="103"/>
    </row>
    <row r="54" spans="1:20" ht="63" x14ac:dyDescent="0.25">
      <c r="A54" s="9" t="s">
        <v>9</v>
      </c>
      <c r="B54" s="9" t="s">
        <v>24</v>
      </c>
      <c r="C54" s="9" t="s">
        <v>2316</v>
      </c>
      <c r="D54" s="74" t="s">
        <v>952</v>
      </c>
      <c r="E54" s="11" t="s">
        <v>953</v>
      </c>
      <c r="F54" s="10" t="s">
        <v>954</v>
      </c>
      <c r="G54" s="12">
        <v>6</v>
      </c>
      <c r="H54" s="12">
        <f t="shared" si="7"/>
        <v>12</v>
      </c>
      <c r="I54" s="9">
        <v>4.25</v>
      </c>
      <c r="J54" s="18">
        <v>0.1</v>
      </c>
      <c r="K54" s="9">
        <f t="shared" si="8"/>
        <v>4.6749999999999998</v>
      </c>
      <c r="L54" s="14">
        <f t="shared" si="9"/>
        <v>51</v>
      </c>
      <c r="M54" s="14">
        <f t="shared" si="10"/>
        <v>56.1</v>
      </c>
      <c r="N54" s="15" t="s">
        <v>23</v>
      </c>
      <c r="O54" s="17">
        <v>1</v>
      </c>
      <c r="P54" s="103"/>
      <c r="Q54" s="56">
        <f t="shared" si="11"/>
        <v>0</v>
      </c>
      <c r="R54" s="56">
        <f t="shared" si="12"/>
        <v>0</v>
      </c>
      <c r="S54" s="56">
        <f t="shared" si="13"/>
        <v>0</v>
      </c>
      <c r="T54" s="103"/>
    </row>
    <row r="55" spans="1:20" ht="47.25" x14ac:dyDescent="0.25">
      <c r="A55" s="9" t="s">
        <v>9</v>
      </c>
      <c r="B55" s="9" t="s">
        <v>24</v>
      </c>
      <c r="C55" s="9" t="s">
        <v>2317</v>
      </c>
      <c r="D55" s="74" t="s">
        <v>955</v>
      </c>
      <c r="E55" s="11" t="s">
        <v>956</v>
      </c>
      <c r="F55" s="10" t="s">
        <v>957</v>
      </c>
      <c r="G55" s="12">
        <v>2</v>
      </c>
      <c r="H55" s="12">
        <f t="shared" si="7"/>
        <v>4</v>
      </c>
      <c r="I55" s="9">
        <v>225.11</v>
      </c>
      <c r="J55" s="18">
        <v>0.1</v>
      </c>
      <c r="K55" s="9">
        <f t="shared" si="8"/>
        <v>247.62100000000001</v>
      </c>
      <c r="L55" s="14">
        <f t="shared" si="9"/>
        <v>900.44</v>
      </c>
      <c r="M55" s="14">
        <f t="shared" si="10"/>
        <v>990.48400000000004</v>
      </c>
      <c r="N55" s="15" t="s">
        <v>14</v>
      </c>
      <c r="O55" s="11">
        <v>10</v>
      </c>
      <c r="P55" s="103"/>
      <c r="Q55" s="56">
        <f t="shared" si="11"/>
        <v>0</v>
      </c>
      <c r="R55" s="56">
        <f t="shared" si="12"/>
        <v>0</v>
      </c>
      <c r="S55" s="56">
        <f t="shared" si="13"/>
        <v>0</v>
      </c>
      <c r="T55" s="103"/>
    </row>
    <row r="56" spans="1:20" ht="47.25" x14ac:dyDescent="0.25">
      <c r="A56" s="9" t="s">
        <v>9</v>
      </c>
      <c r="B56" s="9" t="s">
        <v>24</v>
      </c>
      <c r="C56" s="9" t="s">
        <v>2317</v>
      </c>
      <c r="D56" s="74" t="s">
        <v>958</v>
      </c>
      <c r="E56" s="11" t="s">
        <v>959</v>
      </c>
      <c r="F56" s="10" t="s">
        <v>960</v>
      </c>
      <c r="G56" s="12">
        <v>1</v>
      </c>
      <c r="H56" s="12">
        <f t="shared" si="7"/>
        <v>2</v>
      </c>
      <c r="I56" s="9">
        <v>225.11</v>
      </c>
      <c r="J56" s="18">
        <v>0.1</v>
      </c>
      <c r="K56" s="9">
        <f t="shared" si="8"/>
        <v>247.62100000000001</v>
      </c>
      <c r="L56" s="14">
        <f t="shared" si="9"/>
        <v>450.22</v>
      </c>
      <c r="M56" s="14">
        <f t="shared" si="10"/>
        <v>495.24200000000002</v>
      </c>
      <c r="N56" s="15" t="s">
        <v>14</v>
      </c>
      <c r="O56" s="11">
        <v>10</v>
      </c>
      <c r="P56" s="103"/>
      <c r="Q56" s="56">
        <f t="shared" si="11"/>
        <v>0</v>
      </c>
      <c r="R56" s="56">
        <f t="shared" si="12"/>
        <v>0</v>
      </c>
      <c r="S56" s="56">
        <f t="shared" si="13"/>
        <v>0</v>
      </c>
      <c r="T56" s="103"/>
    </row>
    <row r="57" spans="1:20" ht="63" x14ac:dyDescent="0.25">
      <c r="A57" s="9" t="s">
        <v>9</v>
      </c>
      <c r="B57" s="9" t="s">
        <v>24</v>
      </c>
      <c r="C57" s="9" t="s">
        <v>2318</v>
      </c>
      <c r="D57" s="74" t="s">
        <v>961</v>
      </c>
      <c r="E57" s="11" t="s">
        <v>962</v>
      </c>
      <c r="F57" s="10" t="s">
        <v>963</v>
      </c>
      <c r="G57" s="12">
        <v>1</v>
      </c>
      <c r="H57" s="12">
        <f t="shared" si="7"/>
        <v>2</v>
      </c>
      <c r="I57" s="9">
        <v>15.06</v>
      </c>
      <c r="J57" s="13">
        <v>0.21</v>
      </c>
      <c r="K57" s="9">
        <f t="shared" si="8"/>
        <v>18.2226</v>
      </c>
      <c r="L57" s="14">
        <f t="shared" si="9"/>
        <v>30.12</v>
      </c>
      <c r="M57" s="14">
        <f t="shared" si="10"/>
        <v>36.4452</v>
      </c>
      <c r="N57" s="15" t="s">
        <v>23</v>
      </c>
      <c r="O57" s="11">
        <v>1</v>
      </c>
      <c r="P57" s="103"/>
      <c r="Q57" s="56">
        <f t="shared" si="11"/>
        <v>0</v>
      </c>
      <c r="R57" s="56">
        <f t="shared" si="12"/>
        <v>0</v>
      </c>
      <c r="S57" s="56">
        <f t="shared" si="13"/>
        <v>0</v>
      </c>
      <c r="T57" s="103"/>
    </row>
    <row r="58" spans="1:20" ht="63" x14ac:dyDescent="0.25">
      <c r="A58" s="9" t="s">
        <v>9</v>
      </c>
      <c r="B58" s="9" t="s">
        <v>24</v>
      </c>
      <c r="C58" s="9" t="s">
        <v>2318</v>
      </c>
      <c r="D58" s="74" t="s">
        <v>964</v>
      </c>
      <c r="E58" s="11" t="s">
        <v>965</v>
      </c>
      <c r="F58" s="10" t="s">
        <v>966</v>
      </c>
      <c r="G58" s="12">
        <v>1</v>
      </c>
      <c r="H58" s="12">
        <f t="shared" si="7"/>
        <v>2</v>
      </c>
      <c r="I58" s="9">
        <v>15.07</v>
      </c>
      <c r="J58" s="13">
        <v>0.21</v>
      </c>
      <c r="K58" s="9">
        <f t="shared" si="8"/>
        <v>18.2347</v>
      </c>
      <c r="L58" s="14">
        <f t="shared" si="9"/>
        <v>30.14</v>
      </c>
      <c r="M58" s="14">
        <f t="shared" si="10"/>
        <v>36.4694</v>
      </c>
      <c r="N58" s="15" t="s">
        <v>23</v>
      </c>
      <c r="O58" s="11">
        <v>1</v>
      </c>
      <c r="P58" s="103"/>
      <c r="Q58" s="56">
        <f t="shared" si="11"/>
        <v>0</v>
      </c>
      <c r="R58" s="56">
        <f t="shared" si="12"/>
        <v>0</v>
      </c>
      <c r="S58" s="56">
        <f t="shared" si="13"/>
        <v>0</v>
      </c>
      <c r="T58" s="103"/>
    </row>
    <row r="59" spans="1:20" ht="63" x14ac:dyDescent="0.25">
      <c r="A59" s="9" t="s">
        <v>9</v>
      </c>
      <c r="B59" s="9" t="s">
        <v>24</v>
      </c>
      <c r="C59" s="9" t="s">
        <v>2319</v>
      </c>
      <c r="D59" s="74" t="s">
        <v>1137</v>
      </c>
      <c r="E59" s="11" t="s">
        <v>1138</v>
      </c>
      <c r="F59" s="10" t="s">
        <v>1139</v>
      </c>
      <c r="G59" s="12">
        <v>1</v>
      </c>
      <c r="H59" s="12">
        <f t="shared" si="7"/>
        <v>2</v>
      </c>
      <c r="I59" s="9">
        <v>214.2</v>
      </c>
      <c r="J59" s="13">
        <v>0.21</v>
      </c>
      <c r="K59" s="9">
        <f t="shared" si="8"/>
        <v>259.18200000000002</v>
      </c>
      <c r="L59" s="14">
        <f t="shared" si="9"/>
        <v>428.4</v>
      </c>
      <c r="M59" s="14">
        <f t="shared" si="10"/>
        <v>518.36400000000003</v>
      </c>
      <c r="N59" s="15" t="s">
        <v>14</v>
      </c>
      <c r="O59" s="11">
        <v>8</v>
      </c>
      <c r="P59" s="103"/>
      <c r="Q59" s="56">
        <f t="shared" si="11"/>
        <v>0</v>
      </c>
      <c r="R59" s="56">
        <f t="shared" si="12"/>
        <v>0</v>
      </c>
      <c r="S59" s="56">
        <f t="shared" si="13"/>
        <v>0</v>
      </c>
      <c r="T59" s="103"/>
    </row>
    <row r="60" spans="1:20" ht="63" x14ac:dyDescent="0.25">
      <c r="A60" s="9" t="s">
        <v>9</v>
      </c>
      <c r="B60" s="9" t="s">
        <v>24</v>
      </c>
      <c r="C60" s="9" t="s">
        <v>2320</v>
      </c>
      <c r="D60" s="74" t="s">
        <v>1184</v>
      </c>
      <c r="E60" s="11" t="s">
        <v>1185</v>
      </c>
      <c r="F60" s="10" t="s">
        <v>1186</v>
      </c>
      <c r="G60" s="12">
        <v>5</v>
      </c>
      <c r="H60" s="12">
        <f t="shared" si="7"/>
        <v>10</v>
      </c>
      <c r="I60" s="9">
        <v>21.98</v>
      </c>
      <c r="J60" s="18">
        <v>0.21</v>
      </c>
      <c r="K60" s="9">
        <f t="shared" si="8"/>
        <v>26.595800000000001</v>
      </c>
      <c r="L60" s="14">
        <f t="shared" si="9"/>
        <v>219.8</v>
      </c>
      <c r="M60" s="14">
        <f t="shared" si="10"/>
        <v>265.95800000000003</v>
      </c>
      <c r="N60" s="15" t="s">
        <v>14</v>
      </c>
      <c r="O60" s="11">
        <v>5</v>
      </c>
      <c r="P60" s="103"/>
      <c r="Q60" s="56">
        <f t="shared" si="11"/>
        <v>0</v>
      </c>
      <c r="R60" s="56">
        <f t="shared" si="12"/>
        <v>0</v>
      </c>
      <c r="S60" s="56">
        <f t="shared" si="13"/>
        <v>0</v>
      </c>
      <c r="T60" s="103"/>
    </row>
    <row r="61" spans="1:20" ht="47.25" x14ac:dyDescent="0.25">
      <c r="A61" s="9" t="s">
        <v>9</v>
      </c>
      <c r="B61" s="9" t="s">
        <v>24</v>
      </c>
      <c r="C61" s="9" t="s">
        <v>1242</v>
      </c>
      <c r="D61" s="74" t="s">
        <v>1241</v>
      </c>
      <c r="E61" s="11" t="s">
        <v>1242</v>
      </c>
      <c r="F61" s="10"/>
      <c r="G61" s="12">
        <v>3</v>
      </c>
      <c r="H61" s="12">
        <f t="shared" si="7"/>
        <v>6</v>
      </c>
      <c r="I61" s="9">
        <v>85</v>
      </c>
      <c r="J61" s="18">
        <v>0.21</v>
      </c>
      <c r="K61" s="9">
        <f t="shared" si="8"/>
        <v>102.85</v>
      </c>
      <c r="L61" s="14">
        <f t="shared" si="9"/>
        <v>510</v>
      </c>
      <c r="M61" s="14">
        <f t="shared" si="10"/>
        <v>617.1</v>
      </c>
      <c r="N61" s="15" t="s">
        <v>23</v>
      </c>
      <c r="O61" s="11">
        <v>1</v>
      </c>
      <c r="P61" s="103"/>
      <c r="Q61" s="56">
        <f t="shared" si="11"/>
        <v>0</v>
      </c>
      <c r="R61" s="56">
        <f t="shared" si="12"/>
        <v>0</v>
      </c>
      <c r="S61" s="56">
        <f t="shared" si="13"/>
        <v>0</v>
      </c>
      <c r="T61" s="103"/>
    </row>
    <row r="62" spans="1:20" ht="78.75" x14ac:dyDescent="0.25">
      <c r="A62" s="9" t="s">
        <v>9</v>
      </c>
      <c r="B62" s="9" t="s">
        <v>24</v>
      </c>
      <c r="C62" s="9" t="s">
        <v>1308</v>
      </c>
      <c r="D62" s="74" t="s">
        <v>1307</v>
      </c>
      <c r="E62" s="11" t="s">
        <v>1308</v>
      </c>
      <c r="F62" s="10" t="s">
        <v>1309</v>
      </c>
      <c r="G62" s="12">
        <v>3</v>
      </c>
      <c r="H62" s="12">
        <f t="shared" si="7"/>
        <v>6</v>
      </c>
      <c r="I62" s="9">
        <v>142.80000000000001</v>
      </c>
      <c r="J62" s="13">
        <v>0.21</v>
      </c>
      <c r="K62" s="9">
        <f t="shared" si="8"/>
        <v>172.78800000000001</v>
      </c>
      <c r="L62" s="14">
        <f t="shared" si="9"/>
        <v>856.80000000000007</v>
      </c>
      <c r="M62" s="14">
        <f t="shared" si="10"/>
        <v>1036.7280000000001</v>
      </c>
      <c r="N62" s="15" t="s">
        <v>14</v>
      </c>
      <c r="O62" s="11">
        <v>50</v>
      </c>
      <c r="P62" s="103"/>
      <c r="Q62" s="56">
        <f t="shared" si="11"/>
        <v>0</v>
      </c>
      <c r="R62" s="56">
        <f t="shared" si="12"/>
        <v>0</v>
      </c>
      <c r="S62" s="56">
        <f t="shared" si="13"/>
        <v>0</v>
      </c>
      <c r="T62" s="103"/>
    </row>
    <row r="63" spans="1:20" ht="47.25" x14ac:dyDescent="0.25">
      <c r="A63" s="9" t="s">
        <v>9</v>
      </c>
      <c r="B63" s="9" t="s">
        <v>24</v>
      </c>
      <c r="C63" s="9" t="s">
        <v>1311</v>
      </c>
      <c r="D63" s="74" t="s">
        <v>1310</v>
      </c>
      <c r="E63" s="11" t="s">
        <v>1311</v>
      </c>
      <c r="F63" s="10" t="s">
        <v>1312</v>
      </c>
      <c r="G63" s="12">
        <v>1</v>
      </c>
      <c r="H63" s="12">
        <f t="shared" si="7"/>
        <v>2</v>
      </c>
      <c r="I63" s="9">
        <v>72.42</v>
      </c>
      <c r="J63" s="13">
        <v>0.21</v>
      </c>
      <c r="K63" s="9">
        <f t="shared" si="8"/>
        <v>87.628200000000007</v>
      </c>
      <c r="L63" s="14">
        <f t="shared" si="9"/>
        <v>144.84</v>
      </c>
      <c r="M63" s="14">
        <f t="shared" si="10"/>
        <v>175.25640000000001</v>
      </c>
      <c r="N63" s="15" t="s">
        <v>14</v>
      </c>
      <c r="O63" s="11">
        <v>50</v>
      </c>
      <c r="P63" s="103"/>
      <c r="Q63" s="56">
        <f t="shared" si="11"/>
        <v>0</v>
      </c>
      <c r="R63" s="56">
        <f t="shared" si="12"/>
        <v>0</v>
      </c>
      <c r="S63" s="56">
        <f t="shared" si="13"/>
        <v>0</v>
      </c>
      <c r="T63" s="103"/>
    </row>
    <row r="64" spans="1:20" ht="63" x14ac:dyDescent="0.25">
      <c r="A64" s="9" t="s">
        <v>9</v>
      </c>
      <c r="B64" s="9" t="s">
        <v>24</v>
      </c>
      <c r="C64" s="9" t="s">
        <v>2321</v>
      </c>
      <c r="D64" s="74" t="s">
        <v>1313</v>
      </c>
      <c r="E64" s="11" t="s">
        <v>1314</v>
      </c>
      <c r="F64" s="10"/>
      <c r="G64" s="12">
        <v>2</v>
      </c>
      <c r="H64" s="12">
        <f t="shared" si="7"/>
        <v>4</v>
      </c>
      <c r="I64" s="9">
        <v>252.96</v>
      </c>
      <c r="J64" s="13">
        <v>0.21</v>
      </c>
      <c r="K64" s="9">
        <f t="shared" si="8"/>
        <v>306.08159999999998</v>
      </c>
      <c r="L64" s="14">
        <f t="shared" si="9"/>
        <v>1011.84</v>
      </c>
      <c r="M64" s="14">
        <f t="shared" si="10"/>
        <v>1224.3263999999999</v>
      </c>
      <c r="N64" s="15" t="s">
        <v>14</v>
      </c>
      <c r="O64" s="11">
        <v>50</v>
      </c>
      <c r="P64" s="103"/>
      <c r="Q64" s="56">
        <f t="shared" si="11"/>
        <v>0</v>
      </c>
      <c r="R64" s="56">
        <f t="shared" si="12"/>
        <v>0</v>
      </c>
      <c r="S64" s="56">
        <f t="shared" si="13"/>
        <v>0</v>
      </c>
      <c r="T64" s="103"/>
    </row>
    <row r="65" spans="1:20" ht="63" x14ac:dyDescent="0.25">
      <c r="A65" s="9" t="s">
        <v>9</v>
      </c>
      <c r="B65" s="9" t="s">
        <v>24</v>
      </c>
      <c r="C65" s="9" t="s">
        <v>2322</v>
      </c>
      <c r="D65" s="74" t="s">
        <v>1315</v>
      </c>
      <c r="E65" s="11" t="s">
        <v>1316</v>
      </c>
      <c r="F65" s="10"/>
      <c r="G65" s="12">
        <v>1</v>
      </c>
      <c r="H65" s="12">
        <f t="shared" si="7"/>
        <v>2</v>
      </c>
      <c r="I65" s="9">
        <v>0.49</v>
      </c>
      <c r="J65" s="13">
        <v>0.1</v>
      </c>
      <c r="K65" s="9">
        <f t="shared" si="8"/>
        <v>0.53900000000000003</v>
      </c>
      <c r="L65" s="14">
        <f t="shared" si="9"/>
        <v>0.98</v>
      </c>
      <c r="M65" s="14">
        <f t="shared" si="10"/>
        <v>1.0780000000000001</v>
      </c>
      <c r="N65" s="15" t="s">
        <v>23</v>
      </c>
      <c r="O65" s="11">
        <v>1</v>
      </c>
      <c r="P65" s="103"/>
      <c r="Q65" s="56">
        <f t="shared" si="11"/>
        <v>0</v>
      </c>
      <c r="R65" s="56">
        <f t="shared" si="12"/>
        <v>0</v>
      </c>
      <c r="S65" s="56">
        <f t="shared" si="13"/>
        <v>0</v>
      </c>
      <c r="T65" s="103"/>
    </row>
    <row r="66" spans="1:20" ht="63" x14ac:dyDescent="0.25">
      <c r="A66" s="9" t="s">
        <v>9</v>
      </c>
      <c r="B66" s="9" t="s">
        <v>24</v>
      </c>
      <c r="C66" s="9" t="s">
        <v>2322</v>
      </c>
      <c r="D66" s="74" t="s">
        <v>1317</v>
      </c>
      <c r="E66" s="11" t="s">
        <v>1318</v>
      </c>
      <c r="F66" s="10"/>
      <c r="G66" s="12">
        <v>2</v>
      </c>
      <c r="H66" s="12">
        <f t="shared" si="7"/>
        <v>4</v>
      </c>
      <c r="I66" s="9">
        <v>0.41</v>
      </c>
      <c r="J66" s="13">
        <v>0.1</v>
      </c>
      <c r="K66" s="9">
        <f t="shared" si="8"/>
        <v>0.45099999999999996</v>
      </c>
      <c r="L66" s="14">
        <f t="shared" si="9"/>
        <v>1.64</v>
      </c>
      <c r="M66" s="14">
        <f t="shared" si="10"/>
        <v>1.8039999999999998</v>
      </c>
      <c r="N66" s="15" t="s">
        <v>23</v>
      </c>
      <c r="O66" s="11">
        <v>1</v>
      </c>
      <c r="P66" s="103"/>
      <c r="Q66" s="56">
        <f t="shared" si="11"/>
        <v>0</v>
      </c>
      <c r="R66" s="56">
        <f t="shared" si="12"/>
        <v>0</v>
      </c>
      <c r="S66" s="56">
        <f t="shared" si="13"/>
        <v>0</v>
      </c>
      <c r="T66" s="103"/>
    </row>
    <row r="67" spans="1:20" ht="63" x14ac:dyDescent="0.25">
      <c r="A67" s="9" t="s">
        <v>9</v>
      </c>
      <c r="B67" s="9" t="s">
        <v>24</v>
      </c>
      <c r="C67" s="9" t="s">
        <v>2322</v>
      </c>
      <c r="D67" s="74" t="s">
        <v>1319</v>
      </c>
      <c r="E67" s="11" t="s">
        <v>1320</v>
      </c>
      <c r="F67" s="10" t="s">
        <v>1321</v>
      </c>
      <c r="G67" s="12">
        <v>3</v>
      </c>
      <c r="H67" s="12">
        <f t="shared" ref="H67:H98" si="14">G67*2</f>
        <v>6</v>
      </c>
      <c r="I67" s="9">
        <v>0.41</v>
      </c>
      <c r="J67" s="13">
        <v>0.1</v>
      </c>
      <c r="K67" s="9">
        <f t="shared" ref="K67:K98" si="15">I67+I67*J67</f>
        <v>0.45099999999999996</v>
      </c>
      <c r="L67" s="14">
        <f t="shared" ref="L67:L98" si="16">H67*I67</f>
        <v>2.46</v>
      </c>
      <c r="M67" s="14">
        <f t="shared" ref="M67:M98" si="17">L67+L67*J67</f>
        <v>2.706</v>
      </c>
      <c r="N67" s="15" t="s">
        <v>23</v>
      </c>
      <c r="O67" s="11">
        <v>1</v>
      </c>
      <c r="P67" s="103"/>
      <c r="Q67" s="56">
        <f t="shared" ref="Q67:Q98" si="18">P67+P67*J67</f>
        <v>0</v>
      </c>
      <c r="R67" s="56">
        <f t="shared" ref="R67:R98" si="19">P67*H67</f>
        <v>0</v>
      </c>
      <c r="S67" s="56">
        <f t="shared" ref="S67:S98" si="20">R67+R67*J67</f>
        <v>0</v>
      </c>
      <c r="T67" s="103"/>
    </row>
    <row r="68" spans="1:20" ht="63" x14ac:dyDescent="0.25">
      <c r="A68" s="9" t="s">
        <v>9</v>
      </c>
      <c r="B68" s="9" t="s">
        <v>24</v>
      </c>
      <c r="C68" s="9" t="s">
        <v>2322</v>
      </c>
      <c r="D68" s="74" t="s">
        <v>1322</v>
      </c>
      <c r="E68" s="11" t="s">
        <v>1323</v>
      </c>
      <c r="F68" s="10" t="s">
        <v>1324</v>
      </c>
      <c r="G68" s="12">
        <v>2</v>
      </c>
      <c r="H68" s="12">
        <f t="shared" si="14"/>
        <v>4</v>
      </c>
      <c r="I68" s="9">
        <v>0.41</v>
      </c>
      <c r="J68" s="13">
        <v>0.1</v>
      </c>
      <c r="K68" s="9">
        <f t="shared" si="15"/>
        <v>0.45099999999999996</v>
      </c>
      <c r="L68" s="14">
        <f t="shared" si="16"/>
        <v>1.64</v>
      </c>
      <c r="M68" s="14">
        <f t="shared" si="17"/>
        <v>1.8039999999999998</v>
      </c>
      <c r="N68" s="15" t="s">
        <v>23</v>
      </c>
      <c r="O68" s="11">
        <v>1</v>
      </c>
      <c r="P68" s="103"/>
      <c r="Q68" s="56">
        <f t="shared" si="18"/>
        <v>0</v>
      </c>
      <c r="R68" s="56">
        <f t="shared" si="19"/>
        <v>0</v>
      </c>
      <c r="S68" s="56">
        <f t="shared" si="20"/>
        <v>0</v>
      </c>
      <c r="T68" s="103"/>
    </row>
    <row r="69" spans="1:20" ht="63" x14ac:dyDescent="0.25">
      <c r="A69" s="9" t="s">
        <v>9</v>
      </c>
      <c r="B69" s="9" t="s">
        <v>24</v>
      </c>
      <c r="C69" s="9" t="s">
        <v>2322</v>
      </c>
      <c r="D69" s="74" t="s">
        <v>1325</v>
      </c>
      <c r="E69" s="11" t="s">
        <v>1326</v>
      </c>
      <c r="F69" s="10" t="s">
        <v>1327</v>
      </c>
      <c r="G69" s="12">
        <v>5</v>
      </c>
      <c r="H69" s="12">
        <f t="shared" si="14"/>
        <v>10</v>
      </c>
      <c r="I69" s="9">
        <v>0.41</v>
      </c>
      <c r="J69" s="13">
        <v>0.1</v>
      </c>
      <c r="K69" s="9">
        <f t="shared" si="15"/>
        <v>0.45099999999999996</v>
      </c>
      <c r="L69" s="14">
        <f t="shared" si="16"/>
        <v>4.0999999999999996</v>
      </c>
      <c r="M69" s="14">
        <f t="shared" si="17"/>
        <v>4.51</v>
      </c>
      <c r="N69" s="15" t="s">
        <v>23</v>
      </c>
      <c r="O69" s="11">
        <v>1</v>
      </c>
      <c r="P69" s="103"/>
      <c r="Q69" s="56">
        <f t="shared" si="18"/>
        <v>0</v>
      </c>
      <c r="R69" s="56">
        <f t="shared" si="19"/>
        <v>0</v>
      </c>
      <c r="S69" s="56">
        <f t="shared" si="20"/>
        <v>0</v>
      </c>
      <c r="T69" s="103"/>
    </row>
    <row r="70" spans="1:20" ht="63" x14ac:dyDescent="0.25">
      <c r="A70" s="9" t="s">
        <v>9</v>
      </c>
      <c r="B70" s="9" t="s">
        <v>24</v>
      </c>
      <c r="C70" s="9" t="s">
        <v>2322</v>
      </c>
      <c r="D70" s="74" t="s">
        <v>1328</v>
      </c>
      <c r="E70" s="11" t="s">
        <v>1329</v>
      </c>
      <c r="F70" s="10" t="s">
        <v>1330</v>
      </c>
      <c r="G70" s="12">
        <v>2</v>
      </c>
      <c r="H70" s="12">
        <f t="shared" si="14"/>
        <v>4</v>
      </c>
      <c r="I70" s="9">
        <v>0.8</v>
      </c>
      <c r="J70" s="13">
        <v>0.1</v>
      </c>
      <c r="K70" s="9">
        <f t="shared" si="15"/>
        <v>0.88000000000000012</v>
      </c>
      <c r="L70" s="14">
        <f t="shared" si="16"/>
        <v>3.2</v>
      </c>
      <c r="M70" s="14">
        <f t="shared" si="17"/>
        <v>3.5200000000000005</v>
      </c>
      <c r="N70" s="15" t="s">
        <v>23</v>
      </c>
      <c r="O70" s="11">
        <v>1</v>
      </c>
      <c r="P70" s="103"/>
      <c r="Q70" s="56">
        <f t="shared" si="18"/>
        <v>0</v>
      </c>
      <c r="R70" s="56">
        <f t="shared" si="19"/>
        <v>0</v>
      </c>
      <c r="S70" s="56">
        <f t="shared" si="20"/>
        <v>0</v>
      </c>
      <c r="T70" s="103"/>
    </row>
    <row r="71" spans="1:20" ht="63" x14ac:dyDescent="0.25">
      <c r="A71" s="9" t="s">
        <v>9</v>
      </c>
      <c r="B71" s="9" t="s">
        <v>24</v>
      </c>
      <c r="C71" s="9" t="s">
        <v>2323</v>
      </c>
      <c r="D71" s="74" t="s">
        <v>1334</v>
      </c>
      <c r="E71" s="11" t="s">
        <v>1335</v>
      </c>
      <c r="F71" s="10" t="s">
        <v>1336</v>
      </c>
      <c r="G71" s="12">
        <v>1</v>
      </c>
      <c r="H71" s="12">
        <f t="shared" si="14"/>
        <v>2</v>
      </c>
      <c r="I71" s="9">
        <v>20.71</v>
      </c>
      <c r="J71" s="18">
        <v>0.1</v>
      </c>
      <c r="K71" s="9">
        <f t="shared" si="15"/>
        <v>22.781000000000002</v>
      </c>
      <c r="L71" s="14">
        <f t="shared" si="16"/>
        <v>41.42</v>
      </c>
      <c r="M71" s="14">
        <f t="shared" si="17"/>
        <v>45.562000000000005</v>
      </c>
      <c r="N71" s="15" t="s">
        <v>14</v>
      </c>
      <c r="O71" s="11">
        <v>10</v>
      </c>
      <c r="P71" s="103"/>
      <c r="Q71" s="56">
        <f t="shared" si="18"/>
        <v>0</v>
      </c>
      <c r="R71" s="56">
        <f t="shared" si="19"/>
        <v>0</v>
      </c>
      <c r="S71" s="56">
        <f t="shared" si="20"/>
        <v>0</v>
      </c>
      <c r="T71" s="103"/>
    </row>
    <row r="72" spans="1:20" ht="63" x14ac:dyDescent="0.25">
      <c r="A72" s="9" t="s">
        <v>9</v>
      </c>
      <c r="B72" s="9" t="s">
        <v>24</v>
      </c>
      <c r="C72" s="9" t="s">
        <v>2323</v>
      </c>
      <c r="D72" s="74" t="s">
        <v>1337</v>
      </c>
      <c r="E72" s="11" t="s">
        <v>1338</v>
      </c>
      <c r="F72" s="10" t="s">
        <v>1339</v>
      </c>
      <c r="G72" s="12">
        <v>1</v>
      </c>
      <c r="H72" s="12">
        <f t="shared" si="14"/>
        <v>2</v>
      </c>
      <c r="I72" s="9">
        <v>47.12</v>
      </c>
      <c r="J72" s="18">
        <v>0.1</v>
      </c>
      <c r="K72" s="9">
        <f t="shared" si="15"/>
        <v>51.831999999999994</v>
      </c>
      <c r="L72" s="14">
        <f t="shared" si="16"/>
        <v>94.24</v>
      </c>
      <c r="M72" s="14">
        <f t="shared" si="17"/>
        <v>103.66399999999999</v>
      </c>
      <c r="N72" s="15" t="s">
        <v>14</v>
      </c>
      <c r="O72" s="11">
        <v>10</v>
      </c>
      <c r="P72" s="103"/>
      <c r="Q72" s="56">
        <f t="shared" si="18"/>
        <v>0</v>
      </c>
      <c r="R72" s="56">
        <f t="shared" si="19"/>
        <v>0</v>
      </c>
      <c r="S72" s="56">
        <f t="shared" si="20"/>
        <v>0</v>
      </c>
      <c r="T72" s="103"/>
    </row>
    <row r="73" spans="1:20" s="83" customFormat="1" ht="63" x14ac:dyDescent="0.25">
      <c r="A73" s="76" t="s">
        <v>9</v>
      </c>
      <c r="B73" s="76" t="s">
        <v>24</v>
      </c>
      <c r="C73" s="76" t="s">
        <v>2323</v>
      </c>
      <c r="D73" s="74" t="s">
        <v>1340</v>
      </c>
      <c r="E73" s="78" t="s">
        <v>1341</v>
      </c>
      <c r="F73" s="74" t="s">
        <v>1342</v>
      </c>
      <c r="G73" s="79">
        <v>2</v>
      </c>
      <c r="H73" s="79">
        <f t="shared" si="14"/>
        <v>4</v>
      </c>
      <c r="I73" s="76">
        <v>47.12</v>
      </c>
      <c r="J73" s="18">
        <v>0.1</v>
      </c>
      <c r="K73" s="76">
        <f t="shared" si="15"/>
        <v>51.831999999999994</v>
      </c>
      <c r="L73" s="80">
        <f>H73*I73</f>
        <v>188.48</v>
      </c>
      <c r="M73" s="80">
        <f t="shared" si="17"/>
        <v>207.32799999999997</v>
      </c>
      <c r="N73" s="81" t="s">
        <v>14</v>
      </c>
      <c r="O73" s="78">
        <v>10</v>
      </c>
      <c r="P73" s="104"/>
      <c r="Q73" s="82">
        <f t="shared" si="18"/>
        <v>0</v>
      </c>
      <c r="R73" s="82">
        <f t="shared" si="19"/>
        <v>0</v>
      </c>
      <c r="S73" s="82">
        <f t="shared" si="20"/>
        <v>0</v>
      </c>
      <c r="T73" s="104"/>
    </row>
    <row r="74" spans="1:20" ht="63" x14ac:dyDescent="0.25">
      <c r="A74" s="9" t="s">
        <v>9</v>
      </c>
      <c r="B74" s="9" t="s">
        <v>24</v>
      </c>
      <c r="C74" s="9" t="s">
        <v>2323</v>
      </c>
      <c r="D74" s="74" t="s">
        <v>1343</v>
      </c>
      <c r="E74" s="11" t="s">
        <v>1344</v>
      </c>
      <c r="F74" s="10"/>
      <c r="G74" s="12">
        <v>1</v>
      </c>
      <c r="H74" s="12">
        <f t="shared" si="14"/>
        <v>2</v>
      </c>
      <c r="I74" s="9">
        <v>47.12</v>
      </c>
      <c r="J74" s="18">
        <v>0.1</v>
      </c>
      <c r="K74" s="9">
        <f t="shared" si="15"/>
        <v>51.831999999999994</v>
      </c>
      <c r="L74" s="14">
        <f t="shared" si="16"/>
        <v>94.24</v>
      </c>
      <c r="M74" s="14">
        <f t="shared" si="17"/>
        <v>103.66399999999999</v>
      </c>
      <c r="N74" s="15" t="s">
        <v>14</v>
      </c>
      <c r="O74" s="11">
        <v>10</v>
      </c>
      <c r="P74" s="103"/>
      <c r="Q74" s="56">
        <f t="shared" si="18"/>
        <v>0</v>
      </c>
      <c r="R74" s="56">
        <f t="shared" si="19"/>
        <v>0</v>
      </c>
      <c r="S74" s="56">
        <f t="shared" si="20"/>
        <v>0</v>
      </c>
      <c r="T74" s="103"/>
    </row>
    <row r="75" spans="1:20" ht="63" x14ac:dyDescent="0.25">
      <c r="A75" s="9" t="s">
        <v>9</v>
      </c>
      <c r="B75" s="9" t="s">
        <v>24</v>
      </c>
      <c r="C75" s="9" t="s">
        <v>2323</v>
      </c>
      <c r="D75" s="74" t="s">
        <v>1345</v>
      </c>
      <c r="E75" s="11" t="s">
        <v>1346</v>
      </c>
      <c r="F75" s="10" t="s">
        <v>1347</v>
      </c>
      <c r="G75" s="12">
        <v>1</v>
      </c>
      <c r="H75" s="12">
        <f t="shared" si="14"/>
        <v>2</v>
      </c>
      <c r="I75" s="9">
        <v>47.12</v>
      </c>
      <c r="J75" s="18">
        <v>0.1</v>
      </c>
      <c r="K75" s="9">
        <f t="shared" si="15"/>
        <v>51.831999999999994</v>
      </c>
      <c r="L75" s="14">
        <f t="shared" si="16"/>
        <v>94.24</v>
      </c>
      <c r="M75" s="14">
        <f t="shared" si="17"/>
        <v>103.66399999999999</v>
      </c>
      <c r="N75" s="15" t="s">
        <v>14</v>
      </c>
      <c r="O75" s="11">
        <v>10</v>
      </c>
      <c r="P75" s="103"/>
      <c r="Q75" s="56">
        <f t="shared" si="18"/>
        <v>0</v>
      </c>
      <c r="R75" s="56">
        <f t="shared" si="19"/>
        <v>0</v>
      </c>
      <c r="S75" s="56">
        <f t="shared" si="20"/>
        <v>0</v>
      </c>
      <c r="T75" s="103"/>
    </row>
    <row r="76" spans="1:20" ht="63" x14ac:dyDescent="0.25">
      <c r="A76" s="9" t="s">
        <v>9</v>
      </c>
      <c r="B76" s="9" t="s">
        <v>24</v>
      </c>
      <c r="C76" s="9" t="s">
        <v>2323</v>
      </c>
      <c r="D76" s="74" t="s">
        <v>1348</v>
      </c>
      <c r="E76" s="11" t="s">
        <v>1349</v>
      </c>
      <c r="F76" s="10" t="s">
        <v>1350</v>
      </c>
      <c r="G76" s="12">
        <v>1</v>
      </c>
      <c r="H76" s="12">
        <f t="shared" si="14"/>
        <v>2</v>
      </c>
      <c r="I76" s="9">
        <v>16.66</v>
      </c>
      <c r="J76" s="18">
        <v>0.1</v>
      </c>
      <c r="K76" s="9">
        <f t="shared" si="15"/>
        <v>18.326000000000001</v>
      </c>
      <c r="L76" s="14">
        <f t="shared" si="16"/>
        <v>33.32</v>
      </c>
      <c r="M76" s="14">
        <f t="shared" si="17"/>
        <v>36.652000000000001</v>
      </c>
      <c r="N76" s="15" t="s">
        <v>23</v>
      </c>
      <c r="O76" s="11">
        <v>1</v>
      </c>
      <c r="P76" s="103"/>
      <c r="Q76" s="56">
        <f t="shared" si="18"/>
        <v>0</v>
      </c>
      <c r="R76" s="56">
        <f t="shared" si="19"/>
        <v>0</v>
      </c>
      <c r="S76" s="56">
        <f t="shared" si="20"/>
        <v>0</v>
      </c>
      <c r="T76" s="103"/>
    </row>
    <row r="77" spans="1:20" ht="63" x14ac:dyDescent="0.25">
      <c r="A77" s="9" t="s">
        <v>9</v>
      </c>
      <c r="B77" s="9" t="s">
        <v>24</v>
      </c>
      <c r="C77" s="9" t="s">
        <v>2323</v>
      </c>
      <c r="D77" s="74" t="s">
        <v>1351</v>
      </c>
      <c r="E77" s="11" t="s">
        <v>1352</v>
      </c>
      <c r="F77" s="10"/>
      <c r="G77" s="12">
        <v>5</v>
      </c>
      <c r="H77" s="12">
        <f t="shared" si="14"/>
        <v>10</v>
      </c>
      <c r="I77" s="9">
        <v>47.12</v>
      </c>
      <c r="J77" s="18">
        <v>0.1</v>
      </c>
      <c r="K77" s="9">
        <f t="shared" si="15"/>
        <v>51.831999999999994</v>
      </c>
      <c r="L77" s="14">
        <f t="shared" si="16"/>
        <v>471.2</v>
      </c>
      <c r="M77" s="14">
        <f t="shared" si="17"/>
        <v>518.31999999999994</v>
      </c>
      <c r="N77" s="15" t="s">
        <v>23</v>
      </c>
      <c r="O77" s="11">
        <v>10</v>
      </c>
      <c r="P77" s="103"/>
      <c r="Q77" s="56">
        <f t="shared" si="18"/>
        <v>0</v>
      </c>
      <c r="R77" s="56">
        <f t="shared" si="19"/>
        <v>0</v>
      </c>
      <c r="S77" s="56">
        <f t="shared" si="20"/>
        <v>0</v>
      </c>
      <c r="T77" s="103"/>
    </row>
    <row r="78" spans="1:20" ht="63" x14ac:dyDescent="0.25">
      <c r="A78" s="9" t="s">
        <v>9</v>
      </c>
      <c r="B78" s="9" t="s">
        <v>24</v>
      </c>
      <c r="C78" s="9" t="s">
        <v>2323</v>
      </c>
      <c r="D78" s="74" t="s">
        <v>1353</v>
      </c>
      <c r="E78" s="11" t="s">
        <v>1354</v>
      </c>
      <c r="F78" s="10" t="s">
        <v>1355</v>
      </c>
      <c r="G78" s="12">
        <v>1</v>
      </c>
      <c r="H78" s="12">
        <f t="shared" si="14"/>
        <v>2</v>
      </c>
      <c r="I78" s="9">
        <v>16.66</v>
      </c>
      <c r="J78" s="18">
        <v>0.1</v>
      </c>
      <c r="K78" s="9">
        <f t="shared" si="15"/>
        <v>18.326000000000001</v>
      </c>
      <c r="L78" s="14">
        <f t="shared" si="16"/>
        <v>33.32</v>
      </c>
      <c r="M78" s="14">
        <f t="shared" si="17"/>
        <v>36.652000000000001</v>
      </c>
      <c r="N78" s="15" t="s">
        <v>23</v>
      </c>
      <c r="O78" s="11">
        <v>1</v>
      </c>
      <c r="P78" s="103"/>
      <c r="Q78" s="56">
        <f t="shared" si="18"/>
        <v>0</v>
      </c>
      <c r="R78" s="56">
        <f t="shared" si="19"/>
        <v>0</v>
      </c>
      <c r="S78" s="56">
        <f t="shared" si="20"/>
        <v>0</v>
      </c>
      <c r="T78" s="103"/>
    </row>
    <row r="79" spans="1:20" ht="63" x14ac:dyDescent="0.25">
      <c r="A79" s="9" t="s">
        <v>9</v>
      </c>
      <c r="B79" s="9" t="s">
        <v>24</v>
      </c>
      <c r="C79" s="9" t="s">
        <v>2324</v>
      </c>
      <c r="D79" s="74" t="s">
        <v>1356</v>
      </c>
      <c r="E79" s="11" t="s">
        <v>1357</v>
      </c>
      <c r="F79" s="10" t="s">
        <v>1358</v>
      </c>
      <c r="G79" s="12">
        <v>2</v>
      </c>
      <c r="H79" s="12">
        <f t="shared" si="14"/>
        <v>4</v>
      </c>
      <c r="I79" s="9">
        <v>119.03</v>
      </c>
      <c r="J79" s="13">
        <v>0.1</v>
      </c>
      <c r="K79" s="9">
        <f t="shared" si="15"/>
        <v>130.93299999999999</v>
      </c>
      <c r="L79" s="14">
        <f t="shared" si="16"/>
        <v>476.12</v>
      </c>
      <c r="M79" s="14">
        <f t="shared" si="17"/>
        <v>523.73199999999997</v>
      </c>
      <c r="N79" s="15" t="s">
        <v>14</v>
      </c>
      <c r="O79" s="11">
        <v>10</v>
      </c>
      <c r="P79" s="103"/>
      <c r="Q79" s="56">
        <f t="shared" si="18"/>
        <v>0</v>
      </c>
      <c r="R79" s="56">
        <f t="shared" si="19"/>
        <v>0</v>
      </c>
      <c r="S79" s="56">
        <f t="shared" si="20"/>
        <v>0</v>
      </c>
      <c r="T79" s="103"/>
    </row>
    <row r="80" spans="1:20" ht="63" x14ac:dyDescent="0.25">
      <c r="A80" s="9" t="s">
        <v>9</v>
      </c>
      <c r="B80" s="9" t="s">
        <v>24</v>
      </c>
      <c r="C80" s="9" t="s">
        <v>2325</v>
      </c>
      <c r="D80" s="74" t="s">
        <v>1359</v>
      </c>
      <c r="E80" s="11" t="s">
        <v>1360</v>
      </c>
      <c r="F80" s="10" t="s">
        <v>1361</v>
      </c>
      <c r="G80" s="12">
        <v>5</v>
      </c>
      <c r="H80" s="12">
        <f t="shared" si="14"/>
        <v>10</v>
      </c>
      <c r="I80" s="9">
        <v>119.03</v>
      </c>
      <c r="J80" s="13">
        <v>0.1</v>
      </c>
      <c r="K80" s="9">
        <f t="shared" si="15"/>
        <v>130.93299999999999</v>
      </c>
      <c r="L80" s="14">
        <f t="shared" si="16"/>
        <v>1190.3</v>
      </c>
      <c r="M80" s="14">
        <f t="shared" si="17"/>
        <v>1309.33</v>
      </c>
      <c r="N80" s="15" t="s">
        <v>14</v>
      </c>
      <c r="O80" s="11">
        <v>10</v>
      </c>
      <c r="P80" s="103"/>
      <c r="Q80" s="56">
        <f t="shared" si="18"/>
        <v>0</v>
      </c>
      <c r="R80" s="56">
        <f t="shared" si="19"/>
        <v>0</v>
      </c>
      <c r="S80" s="56">
        <f t="shared" si="20"/>
        <v>0</v>
      </c>
      <c r="T80" s="103"/>
    </row>
    <row r="81" spans="1:20" ht="47.25" x14ac:dyDescent="0.25">
      <c r="A81" s="9" t="s">
        <v>9</v>
      </c>
      <c r="B81" s="9" t="s">
        <v>24</v>
      </c>
      <c r="C81" s="9" t="s">
        <v>1363</v>
      </c>
      <c r="D81" s="74" t="s">
        <v>1362</v>
      </c>
      <c r="E81" s="11" t="s">
        <v>1363</v>
      </c>
      <c r="F81" s="10" t="s">
        <v>1364</v>
      </c>
      <c r="G81" s="12">
        <v>1</v>
      </c>
      <c r="H81" s="12">
        <f t="shared" si="14"/>
        <v>2</v>
      </c>
      <c r="I81" s="9">
        <v>15.25</v>
      </c>
      <c r="J81" s="18">
        <v>0.1</v>
      </c>
      <c r="K81" s="9">
        <f t="shared" si="15"/>
        <v>16.774999999999999</v>
      </c>
      <c r="L81" s="14">
        <f t="shared" si="16"/>
        <v>30.5</v>
      </c>
      <c r="M81" s="14">
        <f t="shared" si="17"/>
        <v>33.549999999999997</v>
      </c>
      <c r="N81" s="15" t="s">
        <v>14</v>
      </c>
      <c r="O81" s="11">
        <v>1</v>
      </c>
      <c r="P81" s="103"/>
      <c r="Q81" s="56">
        <f t="shared" si="18"/>
        <v>0</v>
      </c>
      <c r="R81" s="56">
        <f t="shared" si="19"/>
        <v>0</v>
      </c>
      <c r="S81" s="56">
        <f t="shared" si="20"/>
        <v>0</v>
      </c>
      <c r="T81" s="103"/>
    </row>
    <row r="82" spans="1:20" ht="47.25" x14ac:dyDescent="0.25">
      <c r="A82" s="9" t="s">
        <v>9</v>
      </c>
      <c r="B82" s="9" t="s">
        <v>24</v>
      </c>
      <c r="C82" s="9" t="s">
        <v>1366</v>
      </c>
      <c r="D82" s="74" t="s">
        <v>1365</v>
      </c>
      <c r="E82" s="11" t="s">
        <v>1366</v>
      </c>
      <c r="F82" s="10" t="s">
        <v>1367</v>
      </c>
      <c r="G82" s="12">
        <v>1</v>
      </c>
      <c r="H82" s="12">
        <f t="shared" si="14"/>
        <v>2</v>
      </c>
      <c r="I82" s="9">
        <v>11.39</v>
      </c>
      <c r="J82" s="18">
        <v>0.1</v>
      </c>
      <c r="K82" s="9">
        <f t="shared" si="15"/>
        <v>12.529</v>
      </c>
      <c r="L82" s="14">
        <f t="shared" si="16"/>
        <v>22.78</v>
      </c>
      <c r="M82" s="14">
        <f t="shared" si="17"/>
        <v>25.058</v>
      </c>
      <c r="N82" s="15" t="s">
        <v>14</v>
      </c>
      <c r="O82" s="11">
        <v>1</v>
      </c>
      <c r="P82" s="103"/>
      <c r="Q82" s="56">
        <f t="shared" si="18"/>
        <v>0</v>
      </c>
      <c r="R82" s="56">
        <f t="shared" si="19"/>
        <v>0</v>
      </c>
      <c r="S82" s="56">
        <f t="shared" si="20"/>
        <v>0</v>
      </c>
      <c r="T82" s="103"/>
    </row>
    <row r="83" spans="1:20" ht="47.25" x14ac:dyDescent="0.25">
      <c r="A83" s="9" t="s">
        <v>9</v>
      </c>
      <c r="B83" s="9" t="s">
        <v>24</v>
      </c>
      <c r="C83" s="9" t="s">
        <v>1372</v>
      </c>
      <c r="D83" s="74" t="s">
        <v>1371</v>
      </c>
      <c r="E83" s="11" t="s">
        <v>1372</v>
      </c>
      <c r="F83" s="10" t="s">
        <v>1373</v>
      </c>
      <c r="G83" s="12">
        <v>1</v>
      </c>
      <c r="H83" s="12">
        <f t="shared" si="14"/>
        <v>2</v>
      </c>
      <c r="I83" s="9">
        <v>11.39</v>
      </c>
      <c r="J83" s="18">
        <v>0.1</v>
      </c>
      <c r="K83" s="9">
        <f t="shared" si="15"/>
        <v>12.529</v>
      </c>
      <c r="L83" s="14">
        <f t="shared" si="16"/>
        <v>22.78</v>
      </c>
      <c r="M83" s="14">
        <f t="shared" si="17"/>
        <v>25.058</v>
      </c>
      <c r="N83" s="15" t="s">
        <v>14</v>
      </c>
      <c r="O83" s="11">
        <v>1</v>
      </c>
      <c r="P83" s="103"/>
      <c r="Q83" s="56">
        <f t="shared" si="18"/>
        <v>0</v>
      </c>
      <c r="R83" s="56">
        <f t="shared" si="19"/>
        <v>0</v>
      </c>
      <c r="S83" s="56">
        <f t="shared" si="20"/>
        <v>0</v>
      </c>
      <c r="T83" s="103"/>
    </row>
    <row r="84" spans="1:20" ht="47.25" x14ac:dyDescent="0.25">
      <c r="A84" s="9" t="s">
        <v>9</v>
      </c>
      <c r="B84" s="9" t="s">
        <v>24</v>
      </c>
      <c r="C84" s="9" t="s">
        <v>1668</v>
      </c>
      <c r="D84" s="74" t="s">
        <v>1667</v>
      </c>
      <c r="E84" s="29" t="s">
        <v>1668</v>
      </c>
      <c r="F84" s="29" t="s">
        <v>1669</v>
      </c>
      <c r="G84" s="12">
        <v>1</v>
      </c>
      <c r="H84" s="12">
        <f t="shared" si="14"/>
        <v>2</v>
      </c>
      <c r="I84" s="9">
        <v>196.96</v>
      </c>
      <c r="J84" s="13">
        <v>0.21</v>
      </c>
      <c r="K84" s="9">
        <f t="shared" si="15"/>
        <v>238.32160000000002</v>
      </c>
      <c r="L84" s="14">
        <f t="shared" si="16"/>
        <v>393.92</v>
      </c>
      <c r="M84" s="14">
        <f t="shared" si="17"/>
        <v>476.64320000000004</v>
      </c>
      <c r="N84" s="15" t="s">
        <v>14</v>
      </c>
      <c r="O84" s="28">
        <v>10</v>
      </c>
      <c r="P84" s="103"/>
      <c r="Q84" s="56">
        <f t="shared" si="18"/>
        <v>0</v>
      </c>
      <c r="R84" s="56">
        <f t="shared" si="19"/>
        <v>0</v>
      </c>
      <c r="S84" s="56">
        <f t="shared" si="20"/>
        <v>0</v>
      </c>
      <c r="T84" s="103"/>
    </row>
    <row r="85" spans="1:20" ht="63" x14ac:dyDescent="0.25">
      <c r="A85" s="9" t="s">
        <v>9</v>
      </c>
      <c r="B85" s="9" t="s">
        <v>24</v>
      </c>
      <c r="C85" s="9" t="s">
        <v>1671</v>
      </c>
      <c r="D85" s="74" t="s">
        <v>1670</v>
      </c>
      <c r="E85" s="29" t="s">
        <v>1671</v>
      </c>
      <c r="F85" s="29" t="s">
        <v>1672</v>
      </c>
      <c r="G85" s="12">
        <v>1</v>
      </c>
      <c r="H85" s="12">
        <f t="shared" si="14"/>
        <v>2</v>
      </c>
      <c r="I85" s="9">
        <v>196.96</v>
      </c>
      <c r="J85" s="13">
        <v>0.21</v>
      </c>
      <c r="K85" s="9">
        <f t="shared" si="15"/>
        <v>238.32160000000002</v>
      </c>
      <c r="L85" s="14">
        <f t="shared" si="16"/>
        <v>393.92</v>
      </c>
      <c r="M85" s="14">
        <f t="shared" si="17"/>
        <v>476.64320000000004</v>
      </c>
      <c r="N85" s="15" t="s">
        <v>14</v>
      </c>
      <c r="O85" s="28">
        <v>10</v>
      </c>
      <c r="P85" s="103"/>
      <c r="Q85" s="56">
        <f t="shared" si="18"/>
        <v>0</v>
      </c>
      <c r="R85" s="56">
        <f t="shared" si="19"/>
        <v>0</v>
      </c>
      <c r="S85" s="56">
        <f t="shared" si="20"/>
        <v>0</v>
      </c>
      <c r="T85" s="103"/>
    </row>
    <row r="86" spans="1:20" ht="47.25" x14ac:dyDescent="0.25">
      <c r="A86" s="9" t="s">
        <v>9</v>
      </c>
      <c r="B86" s="9" t="s">
        <v>24</v>
      </c>
      <c r="C86" s="9" t="s">
        <v>1689</v>
      </c>
      <c r="D86" s="74" t="s">
        <v>1688</v>
      </c>
      <c r="E86" s="29" t="s">
        <v>1689</v>
      </c>
      <c r="F86" s="29" t="s">
        <v>1690</v>
      </c>
      <c r="G86" s="12">
        <v>1</v>
      </c>
      <c r="H86" s="12">
        <f t="shared" si="14"/>
        <v>2</v>
      </c>
      <c r="I86" s="9">
        <v>0.56000000000000005</v>
      </c>
      <c r="J86" s="13">
        <v>0.1</v>
      </c>
      <c r="K86" s="9">
        <f t="shared" si="15"/>
        <v>0.6160000000000001</v>
      </c>
      <c r="L86" s="14">
        <f t="shared" si="16"/>
        <v>1.1200000000000001</v>
      </c>
      <c r="M86" s="14">
        <f t="shared" si="17"/>
        <v>1.2320000000000002</v>
      </c>
      <c r="N86" s="15" t="s">
        <v>23</v>
      </c>
      <c r="O86" s="28">
        <v>1</v>
      </c>
      <c r="P86" s="103"/>
      <c r="Q86" s="56">
        <f t="shared" si="18"/>
        <v>0</v>
      </c>
      <c r="R86" s="56">
        <f t="shared" si="19"/>
        <v>0</v>
      </c>
      <c r="S86" s="56">
        <f t="shared" si="20"/>
        <v>0</v>
      </c>
      <c r="T86" s="103"/>
    </row>
    <row r="87" spans="1:20" ht="63" x14ac:dyDescent="0.25">
      <c r="A87" s="9" t="s">
        <v>9</v>
      </c>
      <c r="B87" s="9" t="s">
        <v>24</v>
      </c>
      <c r="C87" s="9" t="s">
        <v>1026</v>
      </c>
      <c r="D87" s="74" t="s">
        <v>1025</v>
      </c>
      <c r="E87" s="11" t="s">
        <v>1026</v>
      </c>
      <c r="F87" s="10"/>
      <c r="G87" s="12">
        <v>3</v>
      </c>
      <c r="H87" s="12">
        <f t="shared" si="14"/>
        <v>6</v>
      </c>
      <c r="I87" s="9">
        <v>217.26</v>
      </c>
      <c r="J87" s="18">
        <v>0.21</v>
      </c>
      <c r="K87" s="9">
        <f t="shared" si="15"/>
        <v>262.88459999999998</v>
      </c>
      <c r="L87" s="14">
        <f t="shared" si="16"/>
        <v>1303.56</v>
      </c>
      <c r="M87" s="14">
        <f t="shared" si="17"/>
        <v>1577.3075999999999</v>
      </c>
      <c r="N87" s="15" t="s">
        <v>14</v>
      </c>
      <c r="O87" s="11">
        <v>150</v>
      </c>
      <c r="P87" s="103"/>
      <c r="Q87" s="56">
        <f t="shared" si="18"/>
        <v>0</v>
      </c>
      <c r="R87" s="56">
        <f t="shared" si="19"/>
        <v>0</v>
      </c>
      <c r="S87" s="56">
        <f t="shared" si="20"/>
        <v>0</v>
      </c>
      <c r="T87" s="103"/>
    </row>
    <row r="88" spans="1:20" ht="47.25" x14ac:dyDescent="0.25">
      <c r="A88" s="9" t="s">
        <v>9</v>
      </c>
      <c r="B88" s="9" t="s">
        <v>24</v>
      </c>
      <c r="C88" s="9" t="s">
        <v>2326</v>
      </c>
      <c r="D88" s="74" t="s">
        <v>1293</v>
      </c>
      <c r="E88" s="11" t="s">
        <v>1294</v>
      </c>
      <c r="F88" s="10" t="s">
        <v>1295</v>
      </c>
      <c r="G88" s="12">
        <v>1</v>
      </c>
      <c r="H88" s="12">
        <f t="shared" si="14"/>
        <v>2</v>
      </c>
      <c r="I88" s="9">
        <v>0.09</v>
      </c>
      <c r="J88" s="18">
        <v>0.21</v>
      </c>
      <c r="K88" s="9">
        <f t="shared" si="15"/>
        <v>0.1089</v>
      </c>
      <c r="L88" s="14">
        <f t="shared" si="16"/>
        <v>0.18</v>
      </c>
      <c r="M88" s="14">
        <f t="shared" si="17"/>
        <v>0.21779999999999999</v>
      </c>
      <c r="N88" s="15" t="s">
        <v>14</v>
      </c>
      <c r="O88" s="11">
        <v>1</v>
      </c>
      <c r="P88" s="103"/>
      <c r="Q88" s="56">
        <f t="shared" si="18"/>
        <v>0</v>
      </c>
      <c r="R88" s="56">
        <f t="shared" si="19"/>
        <v>0</v>
      </c>
      <c r="S88" s="56">
        <f t="shared" si="20"/>
        <v>0</v>
      </c>
      <c r="T88" s="103"/>
    </row>
    <row r="89" spans="1:20" ht="63" x14ac:dyDescent="0.25">
      <c r="A89" s="9" t="s">
        <v>9</v>
      </c>
      <c r="B89" s="9" t="s">
        <v>24</v>
      </c>
      <c r="C89" s="9" t="s">
        <v>2327</v>
      </c>
      <c r="D89" s="74" t="s">
        <v>625</v>
      </c>
      <c r="E89" s="11" t="s">
        <v>626</v>
      </c>
      <c r="F89" s="10" t="s">
        <v>627</v>
      </c>
      <c r="G89" s="12">
        <v>3</v>
      </c>
      <c r="H89" s="12">
        <f t="shared" si="14"/>
        <v>6</v>
      </c>
      <c r="I89" s="9">
        <v>62.73</v>
      </c>
      <c r="J89" s="13">
        <v>0.21</v>
      </c>
      <c r="K89" s="9">
        <f t="shared" si="15"/>
        <v>75.903300000000002</v>
      </c>
      <c r="L89" s="14">
        <f t="shared" si="16"/>
        <v>376.38</v>
      </c>
      <c r="M89" s="14">
        <f t="shared" si="17"/>
        <v>455.41980000000001</v>
      </c>
      <c r="N89" s="15" t="s">
        <v>14</v>
      </c>
      <c r="O89" s="11">
        <v>150</v>
      </c>
      <c r="P89" s="103"/>
      <c r="Q89" s="56">
        <f t="shared" si="18"/>
        <v>0</v>
      </c>
      <c r="R89" s="56">
        <f t="shared" si="19"/>
        <v>0</v>
      </c>
      <c r="S89" s="56">
        <f t="shared" si="20"/>
        <v>0</v>
      </c>
      <c r="T89" s="103"/>
    </row>
    <row r="90" spans="1:20" ht="47.25" x14ac:dyDescent="0.25">
      <c r="A90" s="9" t="s">
        <v>9</v>
      </c>
      <c r="B90" s="9" t="s">
        <v>24</v>
      </c>
      <c r="C90" s="9" t="s">
        <v>1369</v>
      </c>
      <c r="D90" s="74" t="s">
        <v>1368</v>
      </c>
      <c r="E90" s="11" t="s">
        <v>1369</v>
      </c>
      <c r="F90" s="10" t="s">
        <v>1370</v>
      </c>
      <c r="G90" s="12">
        <v>1</v>
      </c>
      <c r="H90" s="12">
        <f t="shared" si="14"/>
        <v>2</v>
      </c>
      <c r="I90" s="9">
        <v>11.39</v>
      </c>
      <c r="J90" s="18">
        <v>0.1</v>
      </c>
      <c r="K90" s="9">
        <f t="shared" si="15"/>
        <v>12.529</v>
      </c>
      <c r="L90" s="14">
        <f t="shared" si="16"/>
        <v>22.78</v>
      </c>
      <c r="M90" s="14">
        <f t="shared" si="17"/>
        <v>25.058</v>
      </c>
      <c r="N90" s="15" t="s">
        <v>14</v>
      </c>
      <c r="O90" s="11">
        <v>1</v>
      </c>
      <c r="P90" s="103"/>
      <c r="Q90" s="56">
        <f t="shared" si="18"/>
        <v>0</v>
      </c>
      <c r="R90" s="56">
        <f t="shared" si="19"/>
        <v>0</v>
      </c>
      <c r="S90" s="56">
        <f t="shared" si="20"/>
        <v>0</v>
      </c>
      <c r="T90" s="103"/>
    </row>
    <row r="91" spans="1:20" ht="47.25" x14ac:dyDescent="0.25">
      <c r="A91" s="9" t="s">
        <v>9</v>
      </c>
      <c r="B91" s="9" t="s">
        <v>399</v>
      </c>
      <c r="C91" s="9" t="s">
        <v>1571</v>
      </c>
      <c r="D91" s="74" t="s">
        <v>1570</v>
      </c>
      <c r="E91" s="11" t="s">
        <v>1571</v>
      </c>
      <c r="F91" s="10"/>
      <c r="G91" s="12">
        <v>12</v>
      </c>
      <c r="H91" s="12">
        <f t="shared" si="14"/>
        <v>24</v>
      </c>
      <c r="I91" s="9">
        <v>99.65</v>
      </c>
      <c r="J91" s="13">
        <v>0.21</v>
      </c>
      <c r="K91" s="9">
        <f t="shared" si="15"/>
        <v>120.57650000000001</v>
      </c>
      <c r="L91" s="14">
        <f t="shared" si="16"/>
        <v>2391.6000000000004</v>
      </c>
      <c r="M91" s="14">
        <f t="shared" si="17"/>
        <v>2893.8360000000002</v>
      </c>
      <c r="N91" s="15" t="s">
        <v>23</v>
      </c>
      <c r="O91" s="11">
        <v>1</v>
      </c>
      <c r="P91" s="103"/>
      <c r="Q91" s="56">
        <f t="shared" si="18"/>
        <v>0</v>
      </c>
      <c r="R91" s="56">
        <f t="shared" si="19"/>
        <v>0</v>
      </c>
      <c r="S91" s="56">
        <f t="shared" si="20"/>
        <v>0</v>
      </c>
      <c r="T91" s="103"/>
    </row>
    <row r="92" spans="1:20" ht="78.75" x14ac:dyDescent="0.25">
      <c r="A92" s="9" t="s">
        <v>9</v>
      </c>
      <c r="B92" s="9" t="s">
        <v>20</v>
      </c>
      <c r="C92" s="9" t="s">
        <v>2328</v>
      </c>
      <c r="D92" s="74" t="s">
        <v>145</v>
      </c>
      <c r="E92" s="11" t="s">
        <v>146</v>
      </c>
      <c r="F92" s="10" t="s">
        <v>147</v>
      </c>
      <c r="G92" s="12">
        <v>263</v>
      </c>
      <c r="H92" s="12">
        <f t="shared" si="14"/>
        <v>526</v>
      </c>
      <c r="I92" s="9">
        <v>1.5</v>
      </c>
      <c r="J92" s="13">
        <v>0.21</v>
      </c>
      <c r="K92" s="9">
        <f t="shared" si="15"/>
        <v>1.8149999999999999</v>
      </c>
      <c r="L92" s="14">
        <f t="shared" si="16"/>
        <v>789</v>
      </c>
      <c r="M92" s="14">
        <f t="shared" si="17"/>
        <v>954.69</v>
      </c>
      <c r="N92" s="15" t="s">
        <v>23</v>
      </c>
      <c r="O92" s="11">
        <v>1</v>
      </c>
      <c r="P92" s="103"/>
      <c r="Q92" s="56">
        <f t="shared" si="18"/>
        <v>0</v>
      </c>
      <c r="R92" s="56">
        <f t="shared" si="19"/>
        <v>0</v>
      </c>
      <c r="S92" s="56">
        <f t="shared" si="20"/>
        <v>0</v>
      </c>
      <c r="T92" s="103"/>
    </row>
    <row r="93" spans="1:20" ht="78.75" x14ac:dyDescent="0.25">
      <c r="A93" s="9" t="s">
        <v>9</v>
      </c>
      <c r="B93" s="9" t="s">
        <v>20</v>
      </c>
      <c r="C93" s="9" t="s">
        <v>2329</v>
      </c>
      <c r="D93" s="74" t="s">
        <v>148</v>
      </c>
      <c r="E93" s="11" t="s">
        <v>149</v>
      </c>
      <c r="F93" s="10" t="s">
        <v>150</v>
      </c>
      <c r="G93" s="12">
        <v>180</v>
      </c>
      <c r="H93" s="12">
        <f t="shared" si="14"/>
        <v>360</v>
      </c>
      <c r="I93" s="9">
        <v>1.76</v>
      </c>
      <c r="J93" s="13">
        <v>0.21</v>
      </c>
      <c r="K93" s="9">
        <f t="shared" si="15"/>
        <v>2.1295999999999999</v>
      </c>
      <c r="L93" s="14">
        <f t="shared" si="16"/>
        <v>633.6</v>
      </c>
      <c r="M93" s="14">
        <f t="shared" si="17"/>
        <v>766.65600000000006</v>
      </c>
      <c r="N93" s="15" t="s">
        <v>23</v>
      </c>
      <c r="O93" s="11">
        <v>1</v>
      </c>
      <c r="P93" s="103"/>
      <c r="Q93" s="56">
        <f t="shared" si="18"/>
        <v>0</v>
      </c>
      <c r="R93" s="56">
        <f t="shared" si="19"/>
        <v>0</v>
      </c>
      <c r="S93" s="56">
        <f t="shared" si="20"/>
        <v>0</v>
      </c>
      <c r="T93" s="103"/>
    </row>
    <row r="94" spans="1:20" ht="63" x14ac:dyDescent="0.25">
      <c r="A94" s="9" t="s">
        <v>9</v>
      </c>
      <c r="B94" s="9" t="s">
        <v>20</v>
      </c>
      <c r="C94" s="9" t="s">
        <v>594</v>
      </c>
      <c r="D94" s="74" t="s">
        <v>593</v>
      </c>
      <c r="E94" s="11" t="s">
        <v>594</v>
      </c>
      <c r="F94" s="10"/>
      <c r="G94" s="12">
        <v>4</v>
      </c>
      <c r="H94" s="12">
        <f t="shared" si="14"/>
        <v>8</v>
      </c>
      <c r="I94" s="9">
        <v>30.6</v>
      </c>
      <c r="J94" s="13">
        <v>0.21</v>
      </c>
      <c r="K94" s="9">
        <f t="shared" si="15"/>
        <v>37.026000000000003</v>
      </c>
      <c r="L94" s="14">
        <f t="shared" si="16"/>
        <v>244.8</v>
      </c>
      <c r="M94" s="14">
        <f t="shared" si="17"/>
        <v>296.20800000000003</v>
      </c>
      <c r="N94" s="15" t="s">
        <v>14</v>
      </c>
      <c r="O94" s="11">
        <v>500</v>
      </c>
      <c r="P94" s="103"/>
      <c r="Q94" s="56">
        <f t="shared" si="18"/>
        <v>0</v>
      </c>
      <c r="R94" s="56">
        <f t="shared" si="19"/>
        <v>0</v>
      </c>
      <c r="S94" s="56">
        <f t="shared" si="20"/>
        <v>0</v>
      </c>
      <c r="T94" s="103"/>
    </row>
    <row r="95" spans="1:20" ht="63" x14ac:dyDescent="0.25">
      <c r="A95" s="9" t="s">
        <v>9</v>
      </c>
      <c r="B95" s="9" t="s">
        <v>20</v>
      </c>
      <c r="C95" s="9" t="s">
        <v>2330</v>
      </c>
      <c r="D95" s="74" t="s">
        <v>739</v>
      </c>
      <c r="E95" s="11" t="s">
        <v>740</v>
      </c>
      <c r="F95" s="10" t="s">
        <v>741</v>
      </c>
      <c r="G95" s="12">
        <v>8</v>
      </c>
      <c r="H95" s="12">
        <f t="shared" si="14"/>
        <v>16</v>
      </c>
      <c r="I95" s="9">
        <v>94</v>
      </c>
      <c r="J95" s="18">
        <v>0.1</v>
      </c>
      <c r="K95" s="9">
        <f t="shared" si="15"/>
        <v>103.4</v>
      </c>
      <c r="L95" s="14">
        <f t="shared" si="16"/>
        <v>1504</v>
      </c>
      <c r="M95" s="14">
        <f t="shared" si="17"/>
        <v>1654.4</v>
      </c>
      <c r="N95" s="15" t="s">
        <v>14</v>
      </c>
      <c r="O95" s="11">
        <v>48</v>
      </c>
      <c r="P95" s="103"/>
      <c r="Q95" s="56">
        <f t="shared" si="18"/>
        <v>0</v>
      </c>
      <c r="R95" s="56">
        <f t="shared" si="19"/>
        <v>0</v>
      </c>
      <c r="S95" s="56">
        <f t="shared" si="20"/>
        <v>0</v>
      </c>
      <c r="T95" s="103"/>
    </row>
    <row r="96" spans="1:20" ht="94.5" x14ac:dyDescent="0.25">
      <c r="A96" s="9" t="s">
        <v>9</v>
      </c>
      <c r="B96" s="9" t="s">
        <v>20</v>
      </c>
      <c r="C96" s="9" t="s">
        <v>2331</v>
      </c>
      <c r="D96" s="74" t="s">
        <v>124</v>
      </c>
      <c r="E96" s="11" t="s">
        <v>125</v>
      </c>
      <c r="F96" s="10"/>
      <c r="G96" s="12">
        <v>1</v>
      </c>
      <c r="H96" s="12">
        <f t="shared" si="14"/>
        <v>2</v>
      </c>
      <c r="I96" s="9">
        <v>174.42</v>
      </c>
      <c r="J96" s="13">
        <v>0.21</v>
      </c>
      <c r="K96" s="9">
        <f t="shared" si="15"/>
        <v>211.04819999999998</v>
      </c>
      <c r="L96" s="14">
        <f t="shared" si="16"/>
        <v>348.84</v>
      </c>
      <c r="M96" s="14">
        <f t="shared" si="17"/>
        <v>422.09639999999996</v>
      </c>
      <c r="N96" s="15" t="s">
        <v>14</v>
      </c>
      <c r="O96" s="11">
        <v>150</v>
      </c>
      <c r="P96" s="103"/>
      <c r="Q96" s="56">
        <f t="shared" si="18"/>
        <v>0</v>
      </c>
      <c r="R96" s="56">
        <f t="shared" si="19"/>
        <v>0</v>
      </c>
      <c r="S96" s="56">
        <f t="shared" si="20"/>
        <v>0</v>
      </c>
      <c r="T96" s="103"/>
    </row>
    <row r="97" spans="1:20" ht="94.5" x14ac:dyDescent="0.25">
      <c r="A97" s="9" t="s">
        <v>9</v>
      </c>
      <c r="B97" s="9" t="s">
        <v>20</v>
      </c>
      <c r="C97" s="9" t="s">
        <v>2332</v>
      </c>
      <c r="D97" s="74" t="s">
        <v>126</v>
      </c>
      <c r="E97" s="11" t="s">
        <v>127</v>
      </c>
      <c r="F97" s="10" t="s">
        <v>128</v>
      </c>
      <c r="G97" s="12">
        <v>12</v>
      </c>
      <c r="H97" s="12">
        <f t="shared" si="14"/>
        <v>24</v>
      </c>
      <c r="I97" s="9">
        <v>232.56</v>
      </c>
      <c r="J97" s="18">
        <v>0.21</v>
      </c>
      <c r="K97" s="9">
        <f t="shared" si="15"/>
        <v>281.39760000000001</v>
      </c>
      <c r="L97" s="14">
        <f t="shared" si="16"/>
        <v>5581.4400000000005</v>
      </c>
      <c r="M97" s="14">
        <f t="shared" si="17"/>
        <v>6753.5424000000003</v>
      </c>
      <c r="N97" s="15" t="s">
        <v>14</v>
      </c>
      <c r="O97" s="11">
        <v>150</v>
      </c>
      <c r="P97" s="103"/>
      <c r="Q97" s="56">
        <f t="shared" si="18"/>
        <v>0</v>
      </c>
      <c r="R97" s="56">
        <f t="shared" si="19"/>
        <v>0</v>
      </c>
      <c r="S97" s="56">
        <f t="shared" si="20"/>
        <v>0</v>
      </c>
      <c r="T97" s="103"/>
    </row>
    <row r="98" spans="1:20" ht="78.75" x14ac:dyDescent="0.25">
      <c r="A98" s="9" t="s">
        <v>9</v>
      </c>
      <c r="B98" s="9" t="s">
        <v>20</v>
      </c>
      <c r="C98" s="9" t="s">
        <v>2333</v>
      </c>
      <c r="D98" s="74" t="s">
        <v>129</v>
      </c>
      <c r="E98" s="11" t="s">
        <v>130</v>
      </c>
      <c r="F98" s="10" t="s">
        <v>131</v>
      </c>
      <c r="G98" s="12">
        <v>1</v>
      </c>
      <c r="H98" s="12">
        <f t="shared" si="14"/>
        <v>2</v>
      </c>
      <c r="I98" s="9">
        <v>628.79</v>
      </c>
      <c r="J98" s="18">
        <v>0.21</v>
      </c>
      <c r="K98" s="9">
        <f t="shared" si="15"/>
        <v>760.83589999999992</v>
      </c>
      <c r="L98" s="14">
        <f t="shared" si="16"/>
        <v>1257.58</v>
      </c>
      <c r="M98" s="14">
        <f t="shared" si="17"/>
        <v>1521.6717999999998</v>
      </c>
      <c r="N98" s="15" t="s">
        <v>23</v>
      </c>
      <c r="O98" s="11">
        <v>1</v>
      </c>
      <c r="P98" s="103"/>
      <c r="Q98" s="56">
        <f t="shared" si="18"/>
        <v>0</v>
      </c>
      <c r="R98" s="56">
        <f t="shared" si="19"/>
        <v>0</v>
      </c>
      <c r="S98" s="56">
        <f t="shared" si="20"/>
        <v>0</v>
      </c>
      <c r="T98" s="103"/>
    </row>
    <row r="99" spans="1:20" ht="78.75" x14ac:dyDescent="0.25">
      <c r="A99" s="9" t="s">
        <v>9</v>
      </c>
      <c r="B99" s="9" t="s">
        <v>20</v>
      </c>
      <c r="C99" s="9" t="s">
        <v>2334</v>
      </c>
      <c r="D99" s="74" t="s">
        <v>132</v>
      </c>
      <c r="E99" s="11" t="s">
        <v>133</v>
      </c>
      <c r="F99" s="10" t="s">
        <v>134</v>
      </c>
      <c r="G99" s="12">
        <v>1</v>
      </c>
      <c r="H99" s="12">
        <f t="shared" ref="H99:H129" si="21">G99*2</f>
        <v>2</v>
      </c>
      <c r="I99" s="9">
        <v>277.44</v>
      </c>
      <c r="J99" s="18">
        <v>0.21</v>
      </c>
      <c r="K99" s="9">
        <f t="shared" ref="K99:K129" si="22">I99+I99*J99</f>
        <v>335.70240000000001</v>
      </c>
      <c r="L99" s="14">
        <f t="shared" ref="L99:L129" si="23">H99*I99</f>
        <v>554.88</v>
      </c>
      <c r="M99" s="14">
        <f t="shared" ref="M99:M129" si="24">L99+L99*J99</f>
        <v>671.40480000000002</v>
      </c>
      <c r="N99" s="15" t="s">
        <v>23</v>
      </c>
      <c r="O99" s="11">
        <v>1</v>
      </c>
      <c r="P99" s="103"/>
      <c r="Q99" s="56">
        <f t="shared" ref="Q99:Q129" si="25">P99+P99*J99</f>
        <v>0</v>
      </c>
      <c r="R99" s="56">
        <f t="shared" ref="R99:R129" si="26">P99*H99</f>
        <v>0</v>
      </c>
      <c r="S99" s="56">
        <f t="shared" ref="S99:S129" si="27">R99+R99*J99</f>
        <v>0</v>
      </c>
      <c r="T99" s="103"/>
    </row>
    <row r="100" spans="1:20" ht="63" x14ac:dyDescent="0.25">
      <c r="A100" s="9" t="s">
        <v>9</v>
      </c>
      <c r="B100" s="9" t="s">
        <v>20</v>
      </c>
      <c r="C100" s="9" t="s">
        <v>1677</v>
      </c>
      <c r="D100" s="75" t="s">
        <v>1676</v>
      </c>
      <c r="E100" s="29" t="s">
        <v>1677</v>
      </c>
      <c r="F100" s="29" t="s">
        <v>1678</v>
      </c>
      <c r="G100" s="12">
        <v>1</v>
      </c>
      <c r="H100" s="12">
        <f t="shared" si="21"/>
        <v>2</v>
      </c>
      <c r="I100" s="9">
        <v>337.09</v>
      </c>
      <c r="J100" s="13">
        <v>0.21</v>
      </c>
      <c r="K100" s="9">
        <f t="shared" si="22"/>
        <v>407.87889999999999</v>
      </c>
      <c r="L100" s="14">
        <f t="shared" si="23"/>
        <v>674.18</v>
      </c>
      <c r="M100" s="14">
        <f t="shared" si="24"/>
        <v>815.75779999999997</v>
      </c>
      <c r="N100" s="15" t="s">
        <v>23</v>
      </c>
      <c r="O100" s="28">
        <v>1</v>
      </c>
      <c r="P100" s="103"/>
      <c r="Q100" s="56">
        <f t="shared" si="25"/>
        <v>0</v>
      </c>
      <c r="R100" s="56">
        <f t="shared" si="26"/>
        <v>0</v>
      </c>
      <c r="S100" s="56">
        <f t="shared" si="27"/>
        <v>0</v>
      </c>
      <c r="T100" s="103"/>
    </row>
    <row r="101" spans="1:20" ht="47.25" x14ac:dyDescent="0.25">
      <c r="A101" s="9" t="s">
        <v>9</v>
      </c>
      <c r="B101" s="9" t="s">
        <v>20</v>
      </c>
      <c r="C101" s="9" t="s">
        <v>2335</v>
      </c>
      <c r="D101" s="74" t="s">
        <v>1382</v>
      </c>
      <c r="E101" s="11" t="s">
        <v>1383</v>
      </c>
      <c r="F101" s="10" t="s">
        <v>1384</v>
      </c>
      <c r="G101" s="12">
        <v>176</v>
      </c>
      <c r="H101" s="12">
        <f t="shared" si="21"/>
        <v>352</v>
      </c>
      <c r="I101" s="9">
        <v>0.36</v>
      </c>
      <c r="J101" s="13">
        <v>0.21</v>
      </c>
      <c r="K101" s="9">
        <f t="shared" si="22"/>
        <v>0.43559999999999999</v>
      </c>
      <c r="L101" s="14">
        <f t="shared" si="23"/>
        <v>126.72</v>
      </c>
      <c r="M101" s="14">
        <f t="shared" si="24"/>
        <v>153.3312</v>
      </c>
      <c r="N101" s="15" t="s">
        <v>14</v>
      </c>
      <c r="O101" s="11">
        <v>1</v>
      </c>
      <c r="P101" s="103"/>
      <c r="Q101" s="56">
        <f t="shared" si="25"/>
        <v>0</v>
      </c>
      <c r="R101" s="56">
        <f t="shared" si="26"/>
        <v>0</v>
      </c>
      <c r="S101" s="56">
        <f t="shared" si="27"/>
        <v>0</v>
      </c>
      <c r="T101" s="103"/>
    </row>
    <row r="102" spans="1:20" ht="47.25" x14ac:dyDescent="0.25">
      <c r="A102" s="9" t="s">
        <v>9</v>
      </c>
      <c r="B102" s="9" t="s">
        <v>20</v>
      </c>
      <c r="C102" s="9" t="s">
        <v>1665</v>
      </c>
      <c r="D102" s="74" t="s">
        <v>1664</v>
      </c>
      <c r="E102" s="29" t="s">
        <v>1665</v>
      </c>
      <c r="F102" s="29" t="s">
        <v>1666</v>
      </c>
      <c r="G102" s="12">
        <v>1</v>
      </c>
      <c r="H102" s="12">
        <f t="shared" si="21"/>
        <v>2</v>
      </c>
      <c r="I102" s="9">
        <v>9.44</v>
      </c>
      <c r="J102" s="13">
        <v>0.21</v>
      </c>
      <c r="K102" s="9">
        <f t="shared" si="22"/>
        <v>11.4224</v>
      </c>
      <c r="L102" s="14">
        <f t="shared" si="23"/>
        <v>18.88</v>
      </c>
      <c r="M102" s="14">
        <f t="shared" si="24"/>
        <v>22.844799999999999</v>
      </c>
      <c r="N102" s="15" t="s">
        <v>14</v>
      </c>
      <c r="O102" s="28">
        <v>100</v>
      </c>
      <c r="P102" s="103"/>
      <c r="Q102" s="56">
        <f t="shared" si="25"/>
        <v>0</v>
      </c>
      <c r="R102" s="56">
        <f t="shared" si="26"/>
        <v>0</v>
      </c>
      <c r="S102" s="56">
        <f t="shared" si="27"/>
        <v>0</v>
      </c>
      <c r="T102" s="103"/>
    </row>
    <row r="103" spans="1:20" ht="63" x14ac:dyDescent="0.25">
      <c r="A103" s="9" t="s">
        <v>31</v>
      </c>
      <c r="B103" s="9" t="s">
        <v>32</v>
      </c>
      <c r="C103" s="9" t="s">
        <v>334</v>
      </c>
      <c r="D103" s="74" t="s">
        <v>333</v>
      </c>
      <c r="E103" s="11" t="s">
        <v>334</v>
      </c>
      <c r="F103" s="10"/>
      <c r="G103" s="12">
        <v>1</v>
      </c>
      <c r="H103" s="12">
        <f t="shared" si="21"/>
        <v>2</v>
      </c>
      <c r="I103" s="9">
        <v>314.74</v>
      </c>
      <c r="J103" s="18">
        <v>0.21</v>
      </c>
      <c r="K103" s="9">
        <f t="shared" si="22"/>
        <v>380.83539999999999</v>
      </c>
      <c r="L103" s="14">
        <f t="shared" si="23"/>
        <v>629.48</v>
      </c>
      <c r="M103" s="14">
        <f t="shared" si="24"/>
        <v>761.67079999999999</v>
      </c>
      <c r="N103" s="15" t="s">
        <v>23</v>
      </c>
      <c r="O103" s="11">
        <v>1</v>
      </c>
      <c r="P103" s="103"/>
      <c r="Q103" s="56">
        <f t="shared" si="25"/>
        <v>0</v>
      </c>
      <c r="R103" s="56">
        <f t="shared" si="26"/>
        <v>0</v>
      </c>
      <c r="S103" s="56">
        <f t="shared" si="27"/>
        <v>0</v>
      </c>
      <c r="T103" s="103"/>
    </row>
    <row r="104" spans="1:20" ht="63" x14ac:dyDescent="0.25">
      <c r="A104" s="9" t="s">
        <v>31</v>
      </c>
      <c r="B104" s="9" t="s">
        <v>32</v>
      </c>
      <c r="C104" s="9" t="s">
        <v>345</v>
      </c>
      <c r="D104" s="74" t="s">
        <v>344</v>
      </c>
      <c r="E104" s="11" t="s">
        <v>345</v>
      </c>
      <c r="F104" s="10"/>
      <c r="G104" s="12">
        <v>1</v>
      </c>
      <c r="H104" s="12">
        <f t="shared" si="21"/>
        <v>2</v>
      </c>
      <c r="I104" s="9">
        <v>327.11</v>
      </c>
      <c r="J104" s="18">
        <v>0.21</v>
      </c>
      <c r="K104" s="9">
        <f t="shared" si="22"/>
        <v>395.80310000000003</v>
      </c>
      <c r="L104" s="14">
        <f t="shared" si="23"/>
        <v>654.22</v>
      </c>
      <c r="M104" s="14">
        <f t="shared" si="24"/>
        <v>791.60620000000006</v>
      </c>
      <c r="N104" s="15" t="s">
        <v>23</v>
      </c>
      <c r="O104" s="11">
        <v>1</v>
      </c>
      <c r="P104" s="103"/>
      <c r="Q104" s="56">
        <f t="shared" si="25"/>
        <v>0</v>
      </c>
      <c r="R104" s="56">
        <f t="shared" si="26"/>
        <v>0</v>
      </c>
      <c r="S104" s="56">
        <f t="shared" si="27"/>
        <v>0</v>
      </c>
      <c r="T104" s="103"/>
    </row>
    <row r="105" spans="1:20" ht="63" x14ac:dyDescent="0.25">
      <c r="A105" s="9" t="s">
        <v>31</v>
      </c>
      <c r="B105" s="9" t="s">
        <v>32</v>
      </c>
      <c r="C105" s="9" t="s">
        <v>894</v>
      </c>
      <c r="D105" s="74" t="s">
        <v>893</v>
      </c>
      <c r="E105" s="11" t="s">
        <v>894</v>
      </c>
      <c r="F105" s="10"/>
      <c r="G105" s="12">
        <v>1</v>
      </c>
      <c r="H105" s="12">
        <f t="shared" si="21"/>
        <v>2</v>
      </c>
      <c r="I105" s="9">
        <v>153</v>
      </c>
      <c r="J105" s="18">
        <v>0.21</v>
      </c>
      <c r="K105" s="9">
        <f t="shared" si="22"/>
        <v>185.13</v>
      </c>
      <c r="L105" s="14">
        <f t="shared" si="23"/>
        <v>306</v>
      </c>
      <c r="M105" s="14">
        <f t="shared" si="24"/>
        <v>370.26</v>
      </c>
      <c r="N105" s="15" t="s">
        <v>23</v>
      </c>
      <c r="O105" s="11">
        <v>1</v>
      </c>
      <c r="P105" s="103"/>
      <c r="Q105" s="56">
        <f t="shared" si="25"/>
        <v>0</v>
      </c>
      <c r="R105" s="56">
        <f t="shared" si="26"/>
        <v>0</v>
      </c>
      <c r="S105" s="56">
        <f t="shared" si="27"/>
        <v>0</v>
      </c>
      <c r="T105" s="103"/>
    </row>
    <row r="106" spans="1:20" ht="63" x14ac:dyDescent="0.25">
      <c r="A106" s="9" t="s">
        <v>31</v>
      </c>
      <c r="B106" s="9" t="s">
        <v>32</v>
      </c>
      <c r="C106" s="9" t="s">
        <v>1168</v>
      </c>
      <c r="D106" s="74" t="s">
        <v>1167</v>
      </c>
      <c r="E106" s="11" t="s">
        <v>1168</v>
      </c>
      <c r="F106" s="10"/>
      <c r="G106" s="12">
        <v>1</v>
      </c>
      <c r="H106" s="12">
        <f t="shared" si="21"/>
        <v>2</v>
      </c>
      <c r="I106" s="9">
        <v>516.70000000000005</v>
      </c>
      <c r="J106" s="18">
        <v>0.21</v>
      </c>
      <c r="K106" s="9">
        <f t="shared" si="22"/>
        <v>625.20700000000011</v>
      </c>
      <c r="L106" s="14">
        <f t="shared" si="23"/>
        <v>1033.4000000000001</v>
      </c>
      <c r="M106" s="14">
        <f t="shared" si="24"/>
        <v>1250.4140000000002</v>
      </c>
      <c r="N106" s="15" t="s">
        <v>23</v>
      </c>
      <c r="O106" s="11">
        <v>1</v>
      </c>
      <c r="P106" s="103"/>
      <c r="Q106" s="56">
        <f t="shared" si="25"/>
        <v>0</v>
      </c>
      <c r="R106" s="56">
        <f t="shared" si="26"/>
        <v>0</v>
      </c>
      <c r="S106" s="56">
        <f t="shared" si="27"/>
        <v>0</v>
      </c>
      <c r="T106" s="103"/>
    </row>
    <row r="107" spans="1:20" ht="63" x14ac:dyDescent="0.25">
      <c r="A107" s="9" t="s">
        <v>31</v>
      </c>
      <c r="B107" s="9" t="s">
        <v>32</v>
      </c>
      <c r="C107" s="9" t="s">
        <v>160</v>
      </c>
      <c r="D107" s="74" t="s">
        <v>159</v>
      </c>
      <c r="E107" s="11" t="s">
        <v>160</v>
      </c>
      <c r="F107" s="10"/>
      <c r="G107" s="12">
        <v>1</v>
      </c>
      <c r="H107" s="12">
        <f t="shared" si="21"/>
        <v>2</v>
      </c>
      <c r="I107" s="9">
        <v>4.2699999999999996</v>
      </c>
      <c r="J107" s="18">
        <v>0.21</v>
      </c>
      <c r="K107" s="9">
        <f t="shared" si="22"/>
        <v>5.1666999999999996</v>
      </c>
      <c r="L107" s="14">
        <f t="shared" si="23"/>
        <v>8.5399999999999991</v>
      </c>
      <c r="M107" s="14">
        <f t="shared" si="24"/>
        <v>10.333399999999999</v>
      </c>
      <c r="N107" s="15" t="s">
        <v>23</v>
      </c>
      <c r="O107" s="11">
        <v>1</v>
      </c>
      <c r="P107" s="103"/>
      <c r="Q107" s="56">
        <f t="shared" si="25"/>
        <v>0</v>
      </c>
      <c r="R107" s="56">
        <f t="shared" si="26"/>
        <v>0</v>
      </c>
      <c r="S107" s="56">
        <f t="shared" si="27"/>
        <v>0</v>
      </c>
      <c r="T107" s="103"/>
    </row>
    <row r="108" spans="1:20" ht="63" x14ac:dyDescent="0.25">
      <c r="A108" s="9" t="s">
        <v>31</v>
      </c>
      <c r="B108" s="9" t="s">
        <v>32</v>
      </c>
      <c r="C108" s="9" t="s">
        <v>1064</v>
      </c>
      <c r="D108" s="74" t="s">
        <v>1063</v>
      </c>
      <c r="E108" s="11" t="s">
        <v>1064</v>
      </c>
      <c r="F108" s="10" t="s">
        <v>1065</v>
      </c>
      <c r="G108" s="12">
        <v>1</v>
      </c>
      <c r="H108" s="12">
        <f t="shared" si="21"/>
        <v>2</v>
      </c>
      <c r="I108" s="9">
        <v>205.92</v>
      </c>
      <c r="J108" s="18">
        <v>0.21</v>
      </c>
      <c r="K108" s="9">
        <f t="shared" si="22"/>
        <v>249.16319999999999</v>
      </c>
      <c r="L108" s="14">
        <f t="shared" si="23"/>
        <v>411.84</v>
      </c>
      <c r="M108" s="14">
        <f t="shared" si="24"/>
        <v>498.32639999999998</v>
      </c>
      <c r="N108" s="15" t="s">
        <v>23</v>
      </c>
      <c r="O108" s="11">
        <v>1</v>
      </c>
      <c r="P108" s="103"/>
      <c r="Q108" s="56">
        <f t="shared" si="25"/>
        <v>0</v>
      </c>
      <c r="R108" s="56">
        <f t="shared" si="26"/>
        <v>0</v>
      </c>
      <c r="S108" s="56">
        <f t="shared" si="27"/>
        <v>0</v>
      </c>
      <c r="T108" s="103"/>
    </row>
    <row r="109" spans="1:20" ht="63" x14ac:dyDescent="0.25">
      <c r="A109" s="9" t="s">
        <v>31</v>
      </c>
      <c r="B109" s="9" t="s">
        <v>32</v>
      </c>
      <c r="C109" s="9" t="s">
        <v>1090</v>
      </c>
      <c r="D109" s="74" t="s">
        <v>1089</v>
      </c>
      <c r="E109" s="11" t="s">
        <v>1090</v>
      </c>
      <c r="F109" s="10"/>
      <c r="G109" s="12">
        <v>2</v>
      </c>
      <c r="H109" s="12">
        <f t="shared" si="21"/>
        <v>4</v>
      </c>
      <c r="I109" s="9">
        <v>61.2</v>
      </c>
      <c r="J109" s="18">
        <v>0.21</v>
      </c>
      <c r="K109" s="9">
        <f t="shared" si="22"/>
        <v>74.052000000000007</v>
      </c>
      <c r="L109" s="14">
        <f t="shared" si="23"/>
        <v>244.8</v>
      </c>
      <c r="M109" s="14">
        <f t="shared" si="24"/>
        <v>296.20800000000003</v>
      </c>
      <c r="N109" s="15" t="s">
        <v>23</v>
      </c>
      <c r="O109" s="11">
        <v>1</v>
      </c>
      <c r="P109" s="103"/>
      <c r="Q109" s="56">
        <f t="shared" si="25"/>
        <v>0</v>
      </c>
      <c r="R109" s="56">
        <f t="shared" si="26"/>
        <v>0</v>
      </c>
      <c r="S109" s="56">
        <f t="shared" si="27"/>
        <v>0</v>
      </c>
      <c r="T109" s="103"/>
    </row>
    <row r="110" spans="1:20" ht="63" x14ac:dyDescent="0.25">
      <c r="A110" s="9" t="s">
        <v>31</v>
      </c>
      <c r="B110" s="9" t="s">
        <v>32</v>
      </c>
      <c r="C110" s="9" t="s">
        <v>1375</v>
      </c>
      <c r="D110" s="74" t="s">
        <v>1374</v>
      </c>
      <c r="E110" s="11" t="s">
        <v>1375</v>
      </c>
      <c r="F110" s="10" t="s">
        <v>1376</v>
      </c>
      <c r="G110" s="12">
        <v>3</v>
      </c>
      <c r="H110" s="12">
        <f t="shared" si="21"/>
        <v>6</v>
      </c>
      <c r="I110" s="9">
        <v>37.39</v>
      </c>
      <c r="J110" s="18">
        <v>0.21</v>
      </c>
      <c r="K110" s="9">
        <f t="shared" si="22"/>
        <v>45.241900000000001</v>
      </c>
      <c r="L110" s="14">
        <f t="shared" si="23"/>
        <v>224.34</v>
      </c>
      <c r="M110" s="14">
        <f t="shared" si="24"/>
        <v>271.45139999999998</v>
      </c>
      <c r="N110" s="15" t="s">
        <v>23</v>
      </c>
      <c r="O110" s="11">
        <v>1</v>
      </c>
      <c r="P110" s="103"/>
      <c r="Q110" s="56">
        <f t="shared" si="25"/>
        <v>0</v>
      </c>
      <c r="R110" s="56">
        <f t="shared" si="26"/>
        <v>0</v>
      </c>
      <c r="S110" s="56">
        <f t="shared" si="27"/>
        <v>0</v>
      </c>
      <c r="T110" s="103"/>
    </row>
    <row r="111" spans="1:20" ht="63" x14ac:dyDescent="0.25">
      <c r="A111" s="9" t="s">
        <v>31</v>
      </c>
      <c r="B111" s="9" t="s">
        <v>32</v>
      </c>
      <c r="C111" s="9" t="s">
        <v>1674</v>
      </c>
      <c r="D111" s="74" t="s">
        <v>1673</v>
      </c>
      <c r="E111" s="29" t="s">
        <v>1674</v>
      </c>
      <c r="F111" s="29" t="s">
        <v>1675</v>
      </c>
      <c r="G111" s="12">
        <v>1</v>
      </c>
      <c r="H111" s="12">
        <f t="shared" si="21"/>
        <v>2</v>
      </c>
      <c r="I111" s="9">
        <v>16.829999999999998</v>
      </c>
      <c r="J111" s="13">
        <v>0.21</v>
      </c>
      <c r="K111" s="9">
        <f t="shared" si="22"/>
        <v>20.364299999999997</v>
      </c>
      <c r="L111" s="14">
        <f t="shared" si="23"/>
        <v>33.659999999999997</v>
      </c>
      <c r="M111" s="14">
        <f t="shared" si="24"/>
        <v>40.728599999999993</v>
      </c>
      <c r="N111" s="15" t="s">
        <v>23</v>
      </c>
      <c r="O111" s="28">
        <v>1</v>
      </c>
      <c r="P111" s="103"/>
      <c r="Q111" s="56">
        <f t="shared" si="25"/>
        <v>0</v>
      </c>
      <c r="R111" s="56">
        <f t="shared" si="26"/>
        <v>0</v>
      </c>
      <c r="S111" s="56">
        <f t="shared" si="27"/>
        <v>0</v>
      </c>
      <c r="T111" s="103"/>
    </row>
    <row r="112" spans="1:20" ht="63" x14ac:dyDescent="0.25">
      <c r="A112" s="9" t="s">
        <v>31</v>
      </c>
      <c r="B112" s="9" t="s">
        <v>32</v>
      </c>
      <c r="C112" s="9" t="s">
        <v>1686</v>
      </c>
      <c r="D112" s="74" t="s">
        <v>1685</v>
      </c>
      <c r="E112" s="29" t="s">
        <v>1686</v>
      </c>
      <c r="F112" s="29" t="s">
        <v>1687</v>
      </c>
      <c r="G112" s="12">
        <v>5</v>
      </c>
      <c r="H112" s="12">
        <f t="shared" si="21"/>
        <v>10</v>
      </c>
      <c r="I112" s="9">
        <v>42.08</v>
      </c>
      <c r="J112" s="13">
        <v>0.21</v>
      </c>
      <c r="K112" s="9">
        <f t="shared" si="22"/>
        <v>50.916799999999995</v>
      </c>
      <c r="L112" s="14">
        <f t="shared" si="23"/>
        <v>420.79999999999995</v>
      </c>
      <c r="M112" s="14">
        <f t="shared" si="24"/>
        <v>509.16799999999995</v>
      </c>
      <c r="N112" s="15" t="s">
        <v>23</v>
      </c>
      <c r="O112" s="28">
        <v>5</v>
      </c>
      <c r="P112" s="103"/>
      <c r="Q112" s="56">
        <f t="shared" si="25"/>
        <v>0</v>
      </c>
      <c r="R112" s="56">
        <f t="shared" si="26"/>
        <v>0</v>
      </c>
      <c r="S112" s="56">
        <f t="shared" si="27"/>
        <v>0</v>
      </c>
      <c r="T112" s="103"/>
    </row>
    <row r="113" spans="1:20" ht="63" x14ac:dyDescent="0.25">
      <c r="A113" s="9" t="s">
        <v>31</v>
      </c>
      <c r="B113" s="9" t="s">
        <v>32</v>
      </c>
      <c r="C113" s="9" t="s">
        <v>1695</v>
      </c>
      <c r="D113" s="74" t="s">
        <v>1694</v>
      </c>
      <c r="E113" s="29" t="s">
        <v>1695</v>
      </c>
      <c r="F113" s="29" t="s">
        <v>1696</v>
      </c>
      <c r="G113" s="12">
        <v>5</v>
      </c>
      <c r="H113" s="12">
        <f t="shared" si="21"/>
        <v>10</v>
      </c>
      <c r="I113" s="9">
        <v>9.18</v>
      </c>
      <c r="J113" s="13">
        <v>0.1</v>
      </c>
      <c r="K113" s="9">
        <f t="shared" si="22"/>
        <v>10.097999999999999</v>
      </c>
      <c r="L113" s="14">
        <f t="shared" si="23"/>
        <v>91.8</v>
      </c>
      <c r="M113" s="14">
        <f t="shared" si="24"/>
        <v>100.97999999999999</v>
      </c>
      <c r="N113" s="15" t="s">
        <v>23</v>
      </c>
      <c r="O113" s="28">
        <v>1</v>
      </c>
      <c r="P113" s="103"/>
      <c r="Q113" s="56">
        <f t="shared" si="25"/>
        <v>0</v>
      </c>
      <c r="R113" s="56">
        <f t="shared" si="26"/>
        <v>0</v>
      </c>
      <c r="S113" s="56">
        <f t="shared" si="27"/>
        <v>0</v>
      </c>
      <c r="T113" s="103"/>
    </row>
    <row r="114" spans="1:20" ht="63" x14ac:dyDescent="0.25">
      <c r="A114" s="9" t="s">
        <v>31</v>
      </c>
      <c r="B114" s="9" t="s">
        <v>32</v>
      </c>
      <c r="C114" s="9" t="s">
        <v>1698</v>
      </c>
      <c r="D114" s="74" t="s">
        <v>1697</v>
      </c>
      <c r="E114" s="29" t="s">
        <v>1698</v>
      </c>
      <c r="F114" s="29" t="s">
        <v>1699</v>
      </c>
      <c r="G114" s="12">
        <v>1</v>
      </c>
      <c r="H114" s="12">
        <f t="shared" si="21"/>
        <v>2</v>
      </c>
      <c r="I114" s="9">
        <v>135.79</v>
      </c>
      <c r="J114" s="13">
        <v>0.21</v>
      </c>
      <c r="K114" s="9">
        <f t="shared" si="22"/>
        <v>164.30589999999998</v>
      </c>
      <c r="L114" s="14">
        <f t="shared" si="23"/>
        <v>271.58</v>
      </c>
      <c r="M114" s="14">
        <f t="shared" si="24"/>
        <v>328.61179999999996</v>
      </c>
      <c r="N114" s="15" t="s">
        <v>23</v>
      </c>
      <c r="O114" s="28">
        <v>1</v>
      </c>
      <c r="P114" s="103"/>
      <c r="Q114" s="56">
        <f t="shared" si="25"/>
        <v>0</v>
      </c>
      <c r="R114" s="56">
        <f t="shared" si="26"/>
        <v>0</v>
      </c>
      <c r="S114" s="56">
        <f t="shared" si="27"/>
        <v>0</v>
      </c>
      <c r="T114" s="103"/>
    </row>
    <row r="115" spans="1:20" ht="63" x14ac:dyDescent="0.25">
      <c r="A115" s="9" t="s">
        <v>31</v>
      </c>
      <c r="B115" s="9" t="s">
        <v>32</v>
      </c>
      <c r="C115" s="9" t="s">
        <v>1701</v>
      </c>
      <c r="D115" s="74" t="s">
        <v>1700</v>
      </c>
      <c r="E115" s="29" t="s">
        <v>1701</v>
      </c>
      <c r="F115" s="29" t="s">
        <v>1702</v>
      </c>
      <c r="G115" s="12">
        <v>1</v>
      </c>
      <c r="H115" s="12">
        <f t="shared" si="21"/>
        <v>2</v>
      </c>
      <c r="I115" s="9">
        <v>97.07</v>
      </c>
      <c r="J115" s="13">
        <v>0.21</v>
      </c>
      <c r="K115" s="9">
        <f t="shared" si="22"/>
        <v>117.45469999999999</v>
      </c>
      <c r="L115" s="14">
        <f t="shared" si="23"/>
        <v>194.14</v>
      </c>
      <c r="M115" s="14">
        <f t="shared" si="24"/>
        <v>234.90939999999998</v>
      </c>
      <c r="N115" s="15" t="s">
        <v>23</v>
      </c>
      <c r="O115" s="28">
        <v>1</v>
      </c>
      <c r="P115" s="103"/>
      <c r="Q115" s="56">
        <f t="shared" si="25"/>
        <v>0</v>
      </c>
      <c r="R115" s="56">
        <f t="shared" si="26"/>
        <v>0</v>
      </c>
      <c r="S115" s="56">
        <f t="shared" si="27"/>
        <v>0</v>
      </c>
      <c r="T115" s="103"/>
    </row>
    <row r="116" spans="1:20" ht="63" x14ac:dyDescent="0.25">
      <c r="A116" s="9" t="s">
        <v>31</v>
      </c>
      <c r="B116" s="9" t="s">
        <v>32</v>
      </c>
      <c r="C116" s="9" t="s">
        <v>1710</v>
      </c>
      <c r="D116" s="74" t="s">
        <v>1709</v>
      </c>
      <c r="E116" s="29" t="s">
        <v>1710</v>
      </c>
      <c r="F116" s="29" t="s">
        <v>1711</v>
      </c>
      <c r="G116" s="12">
        <v>1</v>
      </c>
      <c r="H116" s="12">
        <f t="shared" si="21"/>
        <v>2</v>
      </c>
      <c r="I116" s="9">
        <v>84.31</v>
      </c>
      <c r="J116" s="13">
        <v>0.21</v>
      </c>
      <c r="K116" s="9">
        <f t="shared" si="22"/>
        <v>102.0151</v>
      </c>
      <c r="L116" s="14">
        <f t="shared" si="23"/>
        <v>168.62</v>
      </c>
      <c r="M116" s="14">
        <f t="shared" si="24"/>
        <v>204.03020000000001</v>
      </c>
      <c r="N116" s="15" t="s">
        <v>23</v>
      </c>
      <c r="O116" s="28">
        <v>1</v>
      </c>
      <c r="P116" s="103"/>
      <c r="Q116" s="56">
        <f t="shared" si="25"/>
        <v>0</v>
      </c>
      <c r="R116" s="56">
        <f t="shared" si="26"/>
        <v>0</v>
      </c>
      <c r="S116" s="56">
        <f t="shared" si="27"/>
        <v>0</v>
      </c>
      <c r="T116" s="103"/>
    </row>
    <row r="117" spans="1:20" ht="63" x14ac:dyDescent="0.25">
      <c r="A117" s="9" t="s">
        <v>31</v>
      </c>
      <c r="B117" s="9" t="s">
        <v>32</v>
      </c>
      <c r="C117" s="9" t="s">
        <v>1713</v>
      </c>
      <c r="D117" s="74" t="s">
        <v>1712</v>
      </c>
      <c r="E117" s="29" t="s">
        <v>1713</v>
      </c>
      <c r="F117" s="29" t="s">
        <v>1714</v>
      </c>
      <c r="G117" s="12">
        <v>1</v>
      </c>
      <c r="H117" s="12">
        <f t="shared" si="21"/>
        <v>2</v>
      </c>
      <c r="I117" s="9">
        <v>20.57</v>
      </c>
      <c r="J117" s="13">
        <v>0.21</v>
      </c>
      <c r="K117" s="9">
        <f t="shared" si="22"/>
        <v>24.889700000000001</v>
      </c>
      <c r="L117" s="14">
        <f t="shared" si="23"/>
        <v>41.14</v>
      </c>
      <c r="M117" s="14">
        <f t="shared" si="24"/>
        <v>49.779400000000003</v>
      </c>
      <c r="N117" s="15" t="s">
        <v>23</v>
      </c>
      <c r="O117" s="28">
        <v>1</v>
      </c>
      <c r="P117" s="103"/>
      <c r="Q117" s="56">
        <f t="shared" si="25"/>
        <v>0</v>
      </c>
      <c r="R117" s="56">
        <f t="shared" si="26"/>
        <v>0</v>
      </c>
      <c r="S117" s="56">
        <f t="shared" si="27"/>
        <v>0</v>
      </c>
      <c r="T117" s="103"/>
    </row>
    <row r="118" spans="1:20" ht="63" x14ac:dyDescent="0.25">
      <c r="A118" s="9" t="s">
        <v>31</v>
      </c>
      <c r="B118" s="9" t="s">
        <v>32</v>
      </c>
      <c r="C118" s="9" t="s">
        <v>1716</v>
      </c>
      <c r="D118" s="74" t="s">
        <v>1715</v>
      </c>
      <c r="E118" s="29" t="s">
        <v>1716</v>
      </c>
      <c r="F118" s="29" t="s">
        <v>1717</v>
      </c>
      <c r="G118" s="12">
        <v>1</v>
      </c>
      <c r="H118" s="12">
        <f t="shared" si="21"/>
        <v>2</v>
      </c>
      <c r="I118" s="9">
        <v>22.88</v>
      </c>
      <c r="J118" s="13">
        <v>0.21</v>
      </c>
      <c r="K118" s="9">
        <f t="shared" si="22"/>
        <v>27.684799999999999</v>
      </c>
      <c r="L118" s="14">
        <f t="shared" si="23"/>
        <v>45.76</v>
      </c>
      <c r="M118" s="14">
        <f t="shared" si="24"/>
        <v>55.369599999999998</v>
      </c>
      <c r="N118" s="15" t="s">
        <v>23</v>
      </c>
      <c r="O118" s="28">
        <v>1</v>
      </c>
      <c r="P118" s="103"/>
      <c r="Q118" s="56">
        <f t="shared" si="25"/>
        <v>0</v>
      </c>
      <c r="R118" s="56">
        <f t="shared" si="26"/>
        <v>0</v>
      </c>
      <c r="S118" s="56">
        <f t="shared" si="27"/>
        <v>0</v>
      </c>
      <c r="T118" s="103"/>
    </row>
    <row r="119" spans="1:20" ht="63" x14ac:dyDescent="0.25">
      <c r="A119" s="9" t="s">
        <v>31</v>
      </c>
      <c r="B119" s="9" t="s">
        <v>32</v>
      </c>
      <c r="C119" s="9" t="s">
        <v>1719</v>
      </c>
      <c r="D119" s="74" t="s">
        <v>1718</v>
      </c>
      <c r="E119" s="29" t="s">
        <v>1719</v>
      </c>
      <c r="F119" s="29" t="s">
        <v>1720</v>
      </c>
      <c r="G119" s="12">
        <v>1</v>
      </c>
      <c r="H119" s="12">
        <f t="shared" si="21"/>
        <v>2</v>
      </c>
      <c r="I119" s="9">
        <v>257.7</v>
      </c>
      <c r="J119" s="13">
        <v>0.21</v>
      </c>
      <c r="K119" s="9">
        <f t="shared" si="22"/>
        <v>311.81700000000001</v>
      </c>
      <c r="L119" s="14">
        <f t="shared" si="23"/>
        <v>515.4</v>
      </c>
      <c r="M119" s="14">
        <f t="shared" si="24"/>
        <v>623.63400000000001</v>
      </c>
      <c r="N119" s="15" t="s">
        <v>23</v>
      </c>
      <c r="O119" s="28">
        <v>1</v>
      </c>
      <c r="P119" s="103"/>
      <c r="Q119" s="56">
        <f t="shared" si="25"/>
        <v>0</v>
      </c>
      <c r="R119" s="56">
        <f t="shared" si="26"/>
        <v>0</v>
      </c>
      <c r="S119" s="56">
        <f t="shared" si="27"/>
        <v>0</v>
      </c>
      <c r="T119" s="103"/>
    </row>
    <row r="120" spans="1:20" ht="63" x14ac:dyDescent="0.25">
      <c r="A120" s="9" t="s">
        <v>31</v>
      </c>
      <c r="B120" s="9" t="s">
        <v>32</v>
      </c>
      <c r="C120" s="9" t="s">
        <v>1722</v>
      </c>
      <c r="D120" s="74" t="s">
        <v>1721</v>
      </c>
      <c r="E120" s="29" t="s">
        <v>1722</v>
      </c>
      <c r="F120" s="29" t="s">
        <v>1723</v>
      </c>
      <c r="G120" s="12">
        <v>1</v>
      </c>
      <c r="H120" s="12">
        <f t="shared" si="21"/>
        <v>2</v>
      </c>
      <c r="I120" s="9">
        <v>226.23</v>
      </c>
      <c r="J120" s="13">
        <v>0.21</v>
      </c>
      <c r="K120" s="9">
        <f t="shared" si="22"/>
        <v>273.73829999999998</v>
      </c>
      <c r="L120" s="14">
        <f t="shared" si="23"/>
        <v>452.46</v>
      </c>
      <c r="M120" s="14">
        <f t="shared" si="24"/>
        <v>547.47659999999996</v>
      </c>
      <c r="N120" s="15" t="s">
        <v>23</v>
      </c>
      <c r="O120" s="28">
        <v>1</v>
      </c>
      <c r="P120" s="103"/>
      <c r="Q120" s="56">
        <f t="shared" si="25"/>
        <v>0</v>
      </c>
      <c r="R120" s="56">
        <f t="shared" si="26"/>
        <v>0</v>
      </c>
      <c r="S120" s="56">
        <f t="shared" si="27"/>
        <v>0</v>
      </c>
      <c r="T120" s="103"/>
    </row>
    <row r="121" spans="1:20" ht="63" x14ac:dyDescent="0.25">
      <c r="A121" s="9" t="s">
        <v>31</v>
      </c>
      <c r="B121" s="9" t="s">
        <v>32</v>
      </c>
      <c r="C121" s="9" t="s">
        <v>924</v>
      </c>
      <c r="D121" s="74" t="s">
        <v>923</v>
      </c>
      <c r="E121" s="11" t="s">
        <v>924</v>
      </c>
      <c r="F121" s="10"/>
      <c r="G121" s="12">
        <v>1</v>
      </c>
      <c r="H121" s="12">
        <f t="shared" si="21"/>
        <v>2</v>
      </c>
      <c r="I121" s="9">
        <v>128.01</v>
      </c>
      <c r="J121" s="18">
        <v>0.21</v>
      </c>
      <c r="K121" s="9">
        <f t="shared" si="22"/>
        <v>154.8921</v>
      </c>
      <c r="L121" s="14">
        <f t="shared" si="23"/>
        <v>256.02</v>
      </c>
      <c r="M121" s="14">
        <f t="shared" si="24"/>
        <v>309.7842</v>
      </c>
      <c r="N121" s="15" t="s">
        <v>23</v>
      </c>
      <c r="O121" s="11">
        <v>1</v>
      </c>
      <c r="P121" s="103"/>
      <c r="Q121" s="56">
        <f t="shared" si="25"/>
        <v>0</v>
      </c>
      <c r="R121" s="56">
        <f t="shared" si="26"/>
        <v>0</v>
      </c>
      <c r="S121" s="56">
        <f t="shared" si="27"/>
        <v>0</v>
      </c>
      <c r="T121" s="103"/>
    </row>
    <row r="122" spans="1:20" ht="63" x14ac:dyDescent="0.25">
      <c r="A122" s="9" t="s">
        <v>31</v>
      </c>
      <c r="B122" s="9" t="s">
        <v>32</v>
      </c>
      <c r="C122" s="9" t="s">
        <v>926</v>
      </c>
      <c r="D122" s="74" t="s">
        <v>925</v>
      </c>
      <c r="E122" s="11" t="s">
        <v>926</v>
      </c>
      <c r="F122" s="10"/>
      <c r="G122" s="12">
        <v>2</v>
      </c>
      <c r="H122" s="12">
        <f t="shared" si="21"/>
        <v>4</v>
      </c>
      <c r="I122" s="9">
        <v>164.29</v>
      </c>
      <c r="J122" s="18">
        <v>0.21</v>
      </c>
      <c r="K122" s="9">
        <f t="shared" si="22"/>
        <v>198.79089999999999</v>
      </c>
      <c r="L122" s="14">
        <f t="shared" si="23"/>
        <v>657.16</v>
      </c>
      <c r="M122" s="14">
        <f t="shared" si="24"/>
        <v>795.16359999999997</v>
      </c>
      <c r="N122" s="15" t="s">
        <v>23</v>
      </c>
      <c r="O122" s="11">
        <v>1</v>
      </c>
      <c r="P122" s="103"/>
      <c r="Q122" s="56">
        <f t="shared" si="25"/>
        <v>0</v>
      </c>
      <c r="R122" s="56">
        <f t="shared" si="26"/>
        <v>0</v>
      </c>
      <c r="S122" s="56">
        <f t="shared" si="27"/>
        <v>0</v>
      </c>
      <c r="T122" s="103"/>
    </row>
    <row r="123" spans="1:20" ht="63" x14ac:dyDescent="0.25">
      <c r="A123" s="9" t="s">
        <v>31</v>
      </c>
      <c r="B123" s="9" t="s">
        <v>32</v>
      </c>
      <c r="C123" s="9" t="s">
        <v>928</v>
      </c>
      <c r="D123" s="74" t="s">
        <v>927</v>
      </c>
      <c r="E123" s="11" t="s">
        <v>928</v>
      </c>
      <c r="F123" s="10"/>
      <c r="G123" s="12">
        <v>1</v>
      </c>
      <c r="H123" s="12">
        <f t="shared" si="21"/>
        <v>2</v>
      </c>
      <c r="I123" s="9">
        <v>357.83</v>
      </c>
      <c r="J123" s="18">
        <v>0.21</v>
      </c>
      <c r="K123" s="9">
        <f t="shared" si="22"/>
        <v>432.97429999999997</v>
      </c>
      <c r="L123" s="14">
        <f t="shared" si="23"/>
        <v>715.66</v>
      </c>
      <c r="M123" s="14">
        <f t="shared" si="24"/>
        <v>865.94859999999994</v>
      </c>
      <c r="N123" s="15" t="s">
        <v>23</v>
      </c>
      <c r="O123" s="11">
        <v>1</v>
      </c>
      <c r="P123" s="103"/>
      <c r="Q123" s="56">
        <f t="shared" si="25"/>
        <v>0</v>
      </c>
      <c r="R123" s="56">
        <f t="shared" si="26"/>
        <v>0</v>
      </c>
      <c r="S123" s="56">
        <f t="shared" si="27"/>
        <v>0</v>
      </c>
      <c r="T123" s="103"/>
    </row>
    <row r="124" spans="1:20" ht="63" x14ac:dyDescent="0.25">
      <c r="A124" s="9" t="s">
        <v>31</v>
      </c>
      <c r="B124" s="9" t="s">
        <v>32</v>
      </c>
      <c r="C124" s="9" t="s">
        <v>2336</v>
      </c>
      <c r="D124" s="74" t="s">
        <v>929</v>
      </c>
      <c r="E124" s="11" t="s">
        <v>930</v>
      </c>
      <c r="F124" s="10"/>
      <c r="G124" s="12">
        <v>1</v>
      </c>
      <c r="H124" s="12">
        <f t="shared" si="21"/>
        <v>2</v>
      </c>
      <c r="I124" s="9">
        <v>401.63</v>
      </c>
      <c r="J124" s="18">
        <v>0.21</v>
      </c>
      <c r="K124" s="9">
        <f t="shared" si="22"/>
        <v>485.97230000000002</v>
      </c>
      <c r="L124" s="14">
        <f t="shared" si="23"/>
        <v>803.26</v>
      </c>
      <c r="M124" s="14">
        <f t="shared" si="24"/>
        <v>971.94460000000004</v>
      </c>
      <c r="N124" s="15" t="s">
        <v>23</v>
      </c>
      <c r="O124" s="11">
        <v>1</v>
      </c>
      <c r="P124" s="103"/>
      <c r="Q124" s="56">
        <f t="shared" si="25"/>
        <v>0</v>
      </c>
      <c r="R124" s="56">
        <f t="shared" si="26"/>
        <v>0</v>
      </c>
      <c r="S124" s="56">
        <f t="shared" si="27"/>
        <v>0</v>
      </c>
      <c r="T124" s="103"/>
    </row>
    <row r="125" spans="1:20" ht="63" x14ac:dyDescent="0.25">
      <c r="A125" s="9" t="s">
        <v>31</v>
      </c>
      <c r="B125" s="9" t="s">
        <v>32</v>
      </c>
      <c r="C125" s="9" t="s">
        <v>932</v>
      </c>
      <c r="D125" s="74" t="s">
        <v>931</v>
      </c>
      <c r="E125" s="11" t="s">
        <v>932</v>
      </c>
      <c r="F125" s="10"/>
      <c r="G125" s="12">
        <v>1</v>
      </c>
      <c r="H125" s="12">
        <f t="shared" si="21"/>
        <v>2</v>
      </c>
      <c r="I125" s="9">
        <v>254.44</v>
      </c>
      <c r="J125" s="18">
        <v>0.21</v>
      </c>
      <c r="K125" s="9">
        <f t="shared" si="22"/>
        <v>307.87239999999997</v>
      </c>
      <c r="L125" s="14">
        <f t="shared" si="23"/>
        <v>508.88</v>
      </c>
      <c r="M125" s="14">
        <f t="shared" si="24"/>
        <v>615.74479999999994</v>
      </c>
      <c r="N125" s="15" t="s">
        <v>23</v>
      </c>
      <c r="O125" s="11">
        <v>5</v>
      </c>
      <c r="P125" s="103"/>
      <c r="Q125" s="56">
        <f t="shared" si="25"/>
        <v>0</v>
      </c>
      <c r="R125" s="56">
        <f t="shared" si="26"/>
        <v>0</v>
      </c>
      <c r="S125" s="56">
        <f t="shared" si="27"/>
        <v>0</v>
      </c>
      <c r="T125" s="103"/>
    </row>
    <row r="126" spans="1:20" ht="63" x14ac:dyDescent="0.25">
      <c r="A126" s="9" t="s">
        <v>31</v>
      </c>
      <c r="B126" s="9" t="s">
        <v>32</v>
      </c>
      <c r="C126" s="9" t="s">
        <v>718</v>
      </c>
      <c r="D126" s="74" t="s">
        <v>717</v>
      </c>
      <c r="E126" s="11" t="s">
        <v>718</v>
      </c>
      <c r="F126" s="10"/>
      <c r="G126" s="12">
        <v>4</v>
      </c>
      <c r="H126" s="12">
        <f t="shared" si="21"/>
        <v>8</v>
      </c>
      <c r="I126" s="9">
        <v>23.8</v>
      </c>
      <c r="J126" s="18">
        <v>0.21</v>
      </c>
      <c r="K126" s="9">
        <f t="shared" si="22"/>
        <v>28.798000000000002</v>
      </c>
      <c r="L126" s="14">
        <f t="shared" si="23"/>
        <v>190.4</v>
      </c>
      <c r="M126" s="14">
        <f t="shared" si="24"/>
        <v>230.38400000000001</v>
      </c>
      <c r="N126" s="15" t="s">
        <v>23</v>
      </c>
      <c r="O126" s="11">
        <v>1</v>
      </c>
      <c r="P126" s="103"/>
      <c r="Q126" s="56">
        <f t="shared" si="25"/>
        <v>0</v>
      </c>
      <c r="R126" s="56">
        <f t="shared" si="26"/>
        <v>0</v>
      </c>
      <c r="S126" s="56">
        <f t="shared" si="27"/>
        <v>0</v>
      </c>
      <c r="T126" s="103"/>
    </row>
    <row r="127" spans="1:20" ht="63" x14ac:dyDescent="0.25">
      <c r="A127" s="9" t="s">
        <v>31</v>
      </c>
      <c r="B127" s="9" t="s">
        <v>32</v>
      </c>
      <c r="C127" s="9" t="s">
        <v>919</v>
      </c>
      <c r="D127" s="74" t="s">
        <v>918</v>
      </c>
      <c r="E127" s="11" t="s">
        <v>919</v>
      </c>
      <c r="F127" s="10" t="s">
        <v>920</v>
      </c>
      <c r="G127" s="12">
        <v>1</v>
      </c>
      <c r="H127" s="12">
        <f t="shared" si="21"/>
        <v>2</v>
      </c>
      <c r="I127" s="9">
        <v>1.83</v>
      </c>
      <c r="J127" s="18">
        <v>0.21</v>
      </c>
      <c r="K127" s="9">
        <f t="shared" si="22"/>
        <v>2.2143000000000002</v>
      </c>
      <c r="L127" s="14">
        <f t="shared" si="23"/>
        <v>3.66</v>
      </c>
      <c r="M127" s="14">
        <f t="shared" si="24"/>
        <v>4.4286000000000003</v>
      </c>
      <c r="N127" s="15" t="s">
        <v>14</v>
      </c>
      <c r="O127" s="11">
        <v>1</v>
      </c>
      <c r="P127" s="103"/>
      <c r="Q127" s="56">
        <f t="shared" si="25"/>
        <v>0</v>
      </c>
      <c r="R127" s="56">
        <f t="shared" si="26"/>
        <v>0</v>
      </c>
      <c r="S127" s="56">
        <f t="shared" si="27"/>
        <v>0</v>
      </c>
      <c r="T127" s="103"/>
    </row>
    <row r="128" spans="1:20" ht="189" x14ac:dyDescent="0.25">
      <c r="A128" s="9" t="s">
        <v>31</v>
      </c>
      <c r="B128" s="9" t="s">
        <v>32</v>
      </c>
      <c r="C128" s="9" t="s">
        <v>2337</v>
      </c>
      <c r="D128" s="74" t="s">
        <v>151</v>
      </c>
      <c r="E128" s="11" t="s">
        <v>152</v>
      </c>
      <c r="F128" s="10" t="s">
        <v>153</v>
      </c>
      <c r="G128" s="12">
        <v>1</v>
      </c>
      <c r="H128" s="12">
        <f t="shared" si="21"/>
        <v>2</v>
      </c>
      <c r="I128" s="9">
        <v>9.4</v>
      </c>
      <c r="J128" s="13">
        <v>0.21</v>
      </c>
      <c r="K128" s="9">
        <f t="shared" si="22"/>
        <v>11.374000000000001</v>
      </c>
      <c r="L128" s="14">
        <f t="shared" si="23"/>
        <v>18.8</v>
      </c>
      <c r="M128" s="14">
        <f t="shared" si="24"/>
        <v>22.748000000000001</v>
      </c>
      <c r="N128" s="15" t="s">
        <v>23</v>
      </c>
      <c r="O128" s="11">
        <v>1</v>
      </c>
      <c r="P128" s="103"/>
      <c r="Q128" s="56">
        <f t="shared" si="25"/>
        <v>0</v>
      </c>
      <c r="R128" s="56">
        <f t="shared" si="26"/>
        <v>0</v>
      </c>
      <c r="S128" s="56">
        <f t="shared" si="27"/>
        <v>0</v>
      </c>
      <c r="T128" s="103"/>
    </row>
    <row r="129" spans="1:20" ht="63" x14ac:dyDescent="0.25">
      <c r="A129" s="9" t="s">
        <v>31</v>
      </c>
      <c r="B129" s="9" t="s">
        <v>32</v>
      </c>
      <c r="C129" s="9" t="s">
        <v>2338</v>
      </c>
      <c r="D129" s="74" t="s">
        <v>1140</v>
      </c>
      <c r="E129" s="11" t="s">
        <v>1141</v>
      </c>
      <c r="F129" s="10" t="s">
        <v>1142</v>
      </c>
      <c r="G129" s="12">
        <v>1</v>
      </c>
      <c r="H129" s="12">
        <f t="shared" si="21"/>
        <v>2</v>
      </c>
      <c r="I129" s="9">
        <v>701.76</v>
      </c>
      <c r="J129" s="18">
        <v>0.21</v>
      </c>
      <c r="K129" s="9">
        <f t="shared" si="22"/>
        <v>849.12959999999998</v>
      </c>
      <c r="L129" s="14">
        <f t="shared" si="23"/>
        <v>1403.52</v>
      </c>
      <c r="M129" s="14">
        <f t="shared" si="24"/>
        <v>1698.2592</v>
      </c>
      <c r="N129" s="15" t="s">
        <v>14</v>
      </c>
      <c r="O129" s="11">
        <v>50</v>
      </c>
      <c r="P129" s="103"/>
      <c r="Q129" s="56">
        <f t="shared" si="25"/>
        <v>0</v>
      </c>
      <c r="R129" s="56">
        <f t="shared" si="26"/>
        <v>0</v>
      </c>
      <c r="S129" s="56">
        <f t="shared" si="27"/>
        <v>0</v>
      </c>
      <c r="T129" s="103"/>
    </row>
    <row r="130" spans="1:20" ht="66" x14ac:dyDescent="0.25">
      <c r="C130" s="39"/>
      <c r="K130" s="61" t="s">
        <v>1973</v>
      </c>
      <c r="L130" s="62">
        <f>SUM(L3:L129)</f>
        <v>95457.420000000027</v>
      </c>
      <c r="M130" s="63">
        <f>SUM(M3:M129)</f>
        <v>112251.77260000011</v>
      </c>
      <c r="Q130" s="58" t="s">
        <v>1974</v>
      </c>
      <c r="R130" s="59">
        <f>SUM(R3:R129)</f>
        <v>0</v>
      </c>
      <c r="S130" s="60"/>
    </row>
    <row r="131" spans="1:20" ht="66" x14ac:dyDescent="0.25">
      <c r="R131" s="58" t="s">
        <v>1975</v>
      </c>
      <c r="S131" s="59">
        <f>SUM(S3:S129)</f>
        <v>0</v>
      </c>
    </row>
  </sheetData>
  <sheetProtection algorithmName="SHA-512" hashValue="E/2TnBFAHfnyUu/xNvIwMRB3Vsvddw/NnAWCUgzH/a/Byz71Y0GJP6Su1qiVTENyAN9eOtbcbEfGDzMhRcpzuQ==" saltValue="KnZCHlE+Vx/3dQnyBmitXw==" spinCount="100000" sheet="1" objects="1" scenarios="1" selectLockedCells="1"/>
  <autoFilter ref="A2:T131" xr:uid="{A6E1C1B2-435C-4F60-ACF7-8B597CCAD01D}"/>
  <sortState xmlns:xlrd2="http://schemas.microsoft.com/office/spreadsheetml/2017/richdata2" ref="A3:T131">
    <sortCondition ref="D3:D131"/>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17D4E-3B29-4A78-BB64-5C6D9CE8A18B}">
  <dimension ref="A1:T9"/>
  <sheetViews>
    <sheetView zoomScale="80" zoomScaleNormal="80" workbookViewId="0">
      <selection activeCell="P6" sqref="P6"/>
    </sheetView>
  </sheetViews>
  <sheetFormatPr baseColWidth="10" defaultColWidth="15.5703125" defaultRowHeight="15.75" x14ac:dyDescent="0.25"/>
  <cols>
    <col min="1" max="1" width="12.5703125" style="55" bestFit="1" customWidth="1"/>
    <col min="2" max="2" width="14.28515625" style="55" bestFit="1" customWidth="1"/>
    <col min="3" max="3" width="19.42578125" style="55" customWidth="1"/>
    <col min="4" max="4" width="17.7109375" style="55" customWidth="1"/>
    <col min="5" max="5" width="50.28515625" style="55" bestFit="1" customWidth="1"/>
    <col min="6" max="6" width="12.42578125" style="55" bestFit="1" customWidth="1"/>
    <col min="7" max="7" width="13" style="55" bestFit="1" customWidth="1"/>
    <col min="8" max="8" width="13" style="55" customWidth="1"/>
    <col min="9" max="9" width="13" style="55" bestFit="1" customWidth="1"/>
    <col min="10" max="10" width="10" style="55" bestFit="1" customWidth="1"/>
    <col min="11" max="11" width="15.5703125" style="55" bestFit="1" customWidth="1"/>
    <col min="12" max="13" width="19.42578125" style="55" bestFit="1" customWidth="1"/>
    <col min="14" max="14" width="11.28515625" style="55" bestFit="1" customWidth="1"/>
    <col min="15" max="15" width="12.28515625" style="55" bestFit="1" customWidth="1"/>
    <col min="16" max="16384" width="15.5703125" style="55"/>
  </cols>
  <sheetData>
    <row r="1" spans="1:20" ht="40.5" customHeight="1" x14ac:dyDescent="0.25">
      <c r="A1" s="97" t="s">
        <v>2340</v>
      </c>
      <c r="B1" s="97"/>
      <c r="C1" s="97"/>
      <c r="D1" s="97"/>
      <c r="E1" s="97"/>
      <c r="F1" s="97"/>
      <c r="G1" s="97"/>
      <c r="H1" s="97"/>
      <c r="I1" s="97"/>
      <c r="J1" s="97"/>
      <c r="K1" s="97"/>
      <c r="L1" s="97"/>
      <c r="M1" s="97"/>
      <c r="N1" s="97"/>
      <c r="O1" s="97"/>
    </row>
    <row r="2" spans="1:20" ht="66" x14ac:dyDescent="0.25">
      <c r="A2" s="1" t="s">
        <v>0</v>
      </c>
      <c r="B2" s="1" t="s">
        <v>1</v>
      </c>
      <c r="C2" s="1" t="s">
        <v>1965</v>
      </c>
      <c r="D2" s="2" t="s">
        <v>1964</v>
      </c>
      <c r="E2" s="1" t="s">
        <v>2</v>
      </c>
      <c r="F2" s="3" t="s">
        <v>3</v>
      </c>
      <c r="G2" s="4" t="s">
        <v>1966</v>
      </c>
      <c r="H2" s="4" t="s">
        <v>1968</v>
      </c>
      <c r="I2" s="4" t="s">
        <v>1967</v>
      </c>
      <c r="J2" s="5" t="s">
        <v>4</v>
      </c>
      <c r="K2" s="4" t="s">
        <v>2288</v>
      </c>
      <c r="L2" s="6" t="s">
        <v>1969</v>
      </c>
      <c r="M2" s="6" t="s">
        <v>2291</v>
      </c>
      <c r="N2" s="7" t="s">
        <v>7</v>
      </c>
      <c r="O2" s="7" t="s">
        <v>8</v>
      </c>
      <c r="P2" s="53" t="s">
        <v>1970</v>
      </c>
      <c r="Q2" s="53" t="s">
        <v>1971</v>
      </c>
      <c r="R2" s="53" t="s">
        <v>1974</v>
      </c>
      <c r="S2" s="53" t="s">
        <v>1975</v>
      </c>
      <c r="T2" s="53" t="s">
        <v>1972</v>
      </c>
    </row>
    <row r="3" spans="1:20" ht="47.25" x14ac:dyDescent="0.25">
      <c r="A3" s="9" t="s">
        <v>9</v>
      </c>
      <c r="B3" s="9" t="s">
        <v>15</v>
      </c>
      <c r="C3" s="9" t="s">
        <v>17</v>
      </c>
      <c r="D3" s="10" t="s">
        <v>16</v>
      </c>
      <c r="E3" s="11" t="s">
        <v>17</v>
      </c>
      <c r="F3" s="10"/>
      <c r="G3" s="12">
        <v>2</v>
      </c>
      <c r="H3" s="12">
        <f>G3*2</f>
        <v>4</v>
      </c>
      <c r="I3" s="9">
        <v>673.2</v>
      </c>
      <c r="J3" s="13">
        <v>0.1</v>
      </c>
      <c r="K3" s="9">
        <f>I3+I3*J3</f>
        <v>740.5200000000001</v>
      </c>
      <c r="L3" s="14">
        <f>I3*H3</f>
        <v>2692.8</v>
      </c>
      <c r="M3" s="14">
        <f>L3+L3*J3</f>
        <v>2962.0800000000004</v>
      </c>
      <c r="N3" s="15" t="s">
        <v>14</v>
      </c>
      <c r="O3" s="11">
        <v>6</v>
      </c>
      <c r="P3" s="105"/>
      <c r="Q3" s="56">
        <f>P3+P3*J3</f>
        <v>0</v>
      </c>
      <c r="R3" s="56">
        <f>P3*H3</f>
        <v>0</v>
      </c>
      <c r="S3" s="56">
        <f>R3+R3*J3</f>
        <v>0</v>
      </c>
      <c r="T3" s="106"/>
    </row>
    <row r="4" spans="1:20" ht="47.25" x14ac:dyDescent="0.25">
      <c r="A4" s="9" t="s">
        <v>9</v>
      </c>
      <c r="B4" s="9" t="s">
        <v>15</v>
      </c>
      <c r="C4" s="9" t="s">
        <v>19</v>
      </c>
      <c r="D4" s="10" t="s">
        <v>18</v>
      </c>
      <c r="E4" s="11" t="s">
        <v>19</v>
      </c>
      <c r="F4" s="10"/>
      <c r="G4" s="12">
        <v>6</v>
      </c>
      <c r="H4" s="12">
        <f t="shared" ref="H4:H7" si="0">G4*2</f>
        <v>12</v>
      </c>
      <c r="I4" s="9">
        <v>673.2</v>
      </c>
      <c r="J4" s="13">
        <v>0.1</v>
      </c>
      <c r="K4" s="9">
        <f t="shared" ref="K4:K7" si="1">I4+I4*J4</f>
        <v>740.5200000000001</v>
      </c>
      <c r="L4" s="14">
        <f t="shared" ref="L4:L7" si="2">I4*H4</f>
        <v>8078.4000000000005</v>
      </c>
      <c r="M4" s="14">
        <f t="shared" ref="M4:M7" si="3">L4+L4*J4</f>
        <v>8886.2400000000016</v>
      </c>
      <c r="N4" s="15" t="s">
        <v>14</v>
      </c>
      <c r="O4" s="11">
        <v>6</v>
      </c>
      <c r="P4" s="105"/>
      <c r="Q4" s="56">
        <f t="shared" ref="Q4:Q7" si="4">P4+P4*J4</f>
        <v>0</v>
      </c>
      <c r="R4" s="56">
        <f t="shared" ref="R4:R7" si="5">P4*H4</f>
        <v>0</v>
      </c>
      <c r="S4" s="56">
        <f t="shared" ref="S4:S7" si="6">R4+R4*J4</f>
        <v>0</v>
      </c>
      <c r="T4" s="106"/>
    </row>
    <row r="5" spans="1:20" ht="47.25" x14ac:dyDescent="0.25">
      <c r="A5" s="9" t="s">
        <v>9</v>
      </c>
      <c r="B5" s="9" t="s">
        <v>15</v>
      </c>
      <c r="C5" s="9" t="s">
        <v>158</v>
      </c>
      <c r="D5" s="10" t="s">
        <v>157</v>
      </c>
      <c r="E5" s="11" t="s">
        <v>158</v>
      </c>
      <c r="F5" s="10"/>
      <c r="G5" s="12">
        <v>5</v>
      </c>
      <c r="H5" s="12">
        <f t="shared" si="0"/>
        <v>10</v>
      </c>
      <c r="I5" s="9">
        <v>397.8</v>
      </c>
      <c r="J5" s="13">
        <v>0.1</v>
      </c>
      <c r="K5" s="9">
        <f t="shared" si="1"/>
        <v>437.58000000000004</v>
      </c>
      <c r="L5" s="14">
        <f t="shared" si="2"/>
        <v>3978</v>
      </c>
      <c r="M5" s="14">
        <f t="shared" si="3"/>
        <v>4375.8</v>
      </c>
      <c r="N5" s="15" t="s">
        <v>14</v>
      </c>
      <c r="O5" s="11">
        <v>6</v>
      </c>
      <c r="P5" s="105"/>
      <c r="Q5" s="56">
        <f t="shared" si="4"/>
        <v>0</v>
      </c>
      <c r="R5" s="56">
        <f t="shared" si="5"/>
        <v>0</v>
      </c>
      <c r="S5" s="56">
        <f t="shared" si="6"/>
        <v>0</v>
      </c>
      <c r="T5" s="106"/>
    </row>
    <row r="6" spans="1:20" ht="47.25" x14ac:dyDescent="0.25">
      <c r="A6" s="9" t="s">
        <v>9</v>
      </c>
      <c r="B6" s="9" t="s">
        <v>20</v>
      </c>
      <c r="C6" s="9" t="s">
        <v>2341</v>
      </c>
      <c r="D6" s="10" t="s">
        <v>21</v>
      </c>
      <c r="E6" s="11" t="s">
        <v>22</v>
      </c>
      <c r="F6" s="10"/>
      <c r="G6" s="12">
        <v>2</v>
      </c>
      <c r="H6" s="12">
        <f t="shared" si="0"/>
        <v>4</v>
      </c>
      <c r="I6" s="9">
        <v>279.48</v>
      </c>
      <c r="J6" s="13">
        <v>0.21</v>
      </c>
      <c r="K6" s="9">
        <f t="shared" si="1"/>
        <v>338.17080000000004</v>
      </c>
      <c r="L6" s="14">
        <f t="shared" si="2"/>
        <v>1117.92</v>
      </c>
      <c r="M6" s="14">
        <f t="shared" si="3"/>
        <v>1352.6832000000002</v>
      </c>
      <c r="N6" s="15" t="s">
        <v>23</v>
      </c>
      <c r="O6" s="16">
        <v>1</v>
      </c>
      <c r="P6" s="105"/>
      <c r="Q6" s="56">
        <f t="shared" si="4"/>
        <v>0</v>
      </c>
      <c r="R6" s="56">
        <f t="shared" si="5"/>
        <v>0</v>
      </c>
      <c r="S6" s="56">
        <f t="shared" si="6"/>
        <v>0</v>
      </c>
      <c r="T6" s="106"/>
    </row>
    <row r="7" spans="1:20" ht="63" x14ac:dyDescent="0.25">
      <c r="A7" s="9" t="s">
        <v>9</v>
      </c>
      <c r="B7" s="9" t="s">
        <v>20</v>
      </c>
      <c r="C7" s="9" t="s">
        <v>2342</v>
      </c>
      <c r="D7" s="10" t="s">
        <v>394</v>
      </c>
      <c r="E7" s="11" t="s">
        <v>395</v>
      </c>
      <c r="F7" s="10"/>
      <c r="G7" s="12">
        <v>29</v>
      </c>
      <c r="H7" s="12">
        <f t="shared" si="0"/>
        <v>58</v>
      </c>
      <c r="I7" s="9">
        <v>642.6</v>
      </c>
      <c r="J7" s="13">
        <v>0.21</v>
      </c>
      <c r="K7" s="9">
        <f t="shared" si="1"/>
        <v>777.54600000000005</v>
      </c>
      <c r="L7" s="14">
        <f t="shared" si="2"/>
        <v>37270.800000000003</v>
      </c>
      <c r="M7" s="14">
        <f t="shared" si="3"/>
        <v>45097.668000000005</v>
      </c>
      <c r="N7" s="15" t="s">
        <v>14</v>
      </c>
      <c r="O7" s="16">
        <v>5</v>
      </c>
      <c r="P7" s="105"/>
      <c r="Q7" s="56">
        <f t="shared" si="4"/>
        <v>0</v>
      </c>
      <c r="R7" s="56">
        <f t="shared" si="5"/>
        <v>0</v>
      </c>
      <c r="S7" s="56">
        <f t="shared" si="6"/>
        <v>0</v>
      </c>
      <c r="T7" s="106"/>
    </row>
    <row r="8" spans="1:20" ht="66" x14ac:dyDescent="0.25">
      <c r="A8" s="31"/>
      <c r="B8" s="31"/>
      <c r="C8" s="39"/>
      <c r="D8" s="31"/>
      <c r="E8" s="39"/>
      <c r="F8" s="39"/>
      <c r="I8" s="40"/>
      <c r="J8" s="31"/>
      <c r="K8" s="61" t="s">
        <v>1973</v>
      </c>
      <c r="L8" s="62">
        <f>SUM(L3:L7)</f>
        <v>53137.920000000006</v>
      </c>
      <c r="M8" s="63">
        <f>SUM(M3:M7)</f>
        <v>62674.471200000007</v>
      </c>
      <c r="O8" s="31"/>
      <c r="Q8" s="58" t="s">
        <v>1974</v>
      </c>
      <c r="R8" s="59">
        <f>SUM(R3:R7)</f>
        <v>0</v>
      </c>
      <c r="S8" s="60"/>
    </row>
    <row r="9" spans="1:20" ht="66" x14ac:dyDescent="0.25">
      <c r="C9" s="39"/>
      <c r="K9" s="64"/>
      <c r="Q9" s="54"/>
      <c r="R9" s="58" t="s">
        <v>1975</v>
      </c>
      <c r="S9" s="59">
        <f>SUM(S3:S7)</f>
        <v>0</v>
      </c>
    </row>
  </sheetData>
  <sheetProtection algorithmName="SHA-512" hashValue="zOR+r9r0/fc/8YsoV4rpyPu6JruSD1aHhaIVqx+3iHvRw3rdhMrlrdbO4mWzx3nvhBC3qlFIgl6/pc6/od53QQ==" saltValue="iAMgtCmlJ7rsH9H5Y0lkkg==" spinCount="100000" sheet="1" objects="1" scenarios="1" selectLockedCells="1"/>
  <autoFilter ref="A2:O9" xr:uid="{EE317D4E-3B29-4A78-BB64-5C6D9CE8A18B}">
    <sortState xmlns:xlrd2="http://schemas.microsoft.com/office/spreadsheetml/2017/richdata2" ref="A3:O9">
      <sortCondition ref="D2:D9"/>
    </sortState>
  </autoFilter>
  <mergeCells count="1">
    <mergeCell ref="A1:O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CA47C-83A0-4330-80BE-1101F58EACE2}">
  <dimension ref="A1:T25"/>
  <sheetViews>
    <sheetView topLeftCell="D8" zoomScale="80" zoomScaleNormal="80" workbookViewId="0">
      <selection activeCell="P20" sqref="P20"/>
    </sheetView>
  </sheetViews>
  <sheetFormatPr baseColWidth="10" defaultColWidth="60.28515625" defaultRowHeight="12.75" x14ac:dyDescent="0.2"/>
  <cols>
    <col min="1" max="1" width="18" customWidth="1"/>
    <col min="2" max="2" width="27.28515625" bestFit="1" customWidth="1"/>
    <col min="3" max="3" width="27.28515625" customWidth="1"/>
    <col min="4" max="4" width="18.42578125" bestFit="1" customWidth="1"/>
    <col min="5" max="5" width="33.5703125" customWidth="1"/>
    <col min="6" max="6" width="18.140625" bestFit="1" customWidth="1"/>
    <col min="7" max="8" width="20.140625" customWidth="1"/>
    <col min="9" max="9" width="17.140625" customWidth="1"/>
    <col min="10" max="10" width="5.140625" bestFit="1" customWidth="1"/>
    <col min="11" max="11" width="17" customWidth="1"/>
    <col min="12" max="12" width="14.85546875" bestFit="1" customWidth="1"/>
    <col min="13" max="13" width="17.7109375" bestFit="1" customWidth="1"/>
    <col min="14" max="14" width="12.7109375" bestFit="1" customWidth="1"/>
    <col min="15" max="15" width="12.28515625" bestFit="1" customWidth="1"/>
    <col min="16" max="16" width="23.28515625" customWidth="1"/>
    <col min="17" max="17" width="23.7109375" customWidth="1"/>
    <col min="18" max="18" width="20" customWidth="1"/>
    <col min="19" max="19" width="21" customWidth="1"/>
    <col min="20" max="20" width="16.7109375" customWidth="1"/>
  </cols>
  <sheetData>
    <row r="1" spans="1:20" ht="39.75" customHeight="1" x14ac:dyDescent="0.2">
      <c r="A1" s="98" t="s">
        <v>2344</v>
      </c>
      <c r="B1" s="99"/>
      <c r="C1" s="99"/>
      <c r="D1" s="99"/>
      <c r="E1" s="99"/>
      <c r="F1" s="99"/>
      <c r="G1" s="99"/>
      <c r="H1" s="99"/>
      <c r="I1" s="99"/>
      <c r="J1" s="99"/>
      <c r="K1" s="99"/>
      <c r="L1" s="99"/>
      <c r="M1" s="99"/>
      <c r="N1" s="99"/>
      <c r="O1" s="100"/>
    </row>
    <row r="2" spans="1:20" ht="49.5" x14ac:dyDescent="0.2">
      <c r="A2" s="1" t="s">
        <v>0</v>
      </c>
      <c r="B2" s="1" t="s">
        <v>1</v>
      </c>
      <c r="C2" s="1" t="s">
        <v>1965</v>
      </c>
      <c r="D2" s="2" t="s">
        <v>1964</v>
      </c>
      <c r="E2" s="1" t="s">
        <v>2</v>
      </c>
      <c r="F2" s="3" t="s">
        <v>3</v>
      </c>
      <c r="G2" s="4" t="s">
        <v>2339</v>
      </c>
      <c r="H2" s="4" t="s">
        <v>2343</v>
      </c>
      <c r="I2" s="4" t="s">
        <v>1967</v>
      </c>
      <c r="J2" s="5" t="s">
        <v>4</v>
      </c>
      <c r="K2" s="4" t="s">
        <v>2288</v>
      </c>
      <c r="L2" s="6" t="s">
        <v>1969</v>
      </c>
      <c r="M2" s="6" t="s">
        <v>2291</v>
      </c>
      <c r="N2" s="7" t="s">
        <v>7</v>
      </c>
      <c r="O2" s="7" t="s">
        <v>8</v>
      </c>
      <c r="P2" s="38" t="s">
        <v>1970</v>
      </c>
      <c r="Q2" s="38" t="s">
        <v>1971</v>
      </c>
      <c r="R2" s="38" t="s">
        <v>1974</v>
      </c>
      <c r="S2" s="38" t="s">
        <v>1975</v>
      </c>
      <c r="T2" s="38" t="s">
        <v>1972</v>
      </c>
    </row>
    <row r="3" spans="1:20" ht="47.25" x14ac:dyDescent="0.2">
      <c r="A3" s="9" t="s">
        <v>9</v>
      </c>
      <c r="B3" s="9" t="s">
        <v>24</v>
      </c>
      <c r="C3" s="9" t="s">
        <v>2374</v>
      </c>
      <c r="D3" s="76" t="s">
        <v>1579</v>
      </c>
      <c r="E3" s="11" t="s">
        <v>1580</v>
      </c>
      <c r="F3" s="10" t="s">
        <v>1581</v>
      </c>
      <c r="G3" s="12">
        <v>15</v>
      </c>
      <c r="H3" s="12">
        <f>G3*2</f>
        <v>30</v>
      </c>
      <c r="I3" s="9">
        <v>22.44</v>
      </c>
      <c r="J3" s="13">
        <v>0.21</v>
      </c>
      <c r="K3" s="9">
        <f>I3+I3*J3</f>
        <v>27.1524</v>
      </c>
      <c r="L3" s="14">
        <f>H3*I3</f>
        <v>673.2</v>
      </c>
      <c r="M3" s="14">
        <f>L3+L3*J3</f>
        <v>814.57200000000012</v>
      </c>
      <c r="N3" s="15" t="s">
        <v>14</v>
      </c>
      <c r="O3" s="27">
        <v>100</v>
      </c>
      <c r="P3" s="102"/>
      <c r="Q3" s="48">
        <f>P3+P3*J3</f>
        <v>0</v>
      </c>
      <c r="R3" s="48">
        <f>P3*H3</f>
        <v>0</v>
      </c>
      <c r="S3" s="48">
        <f>R3+R3*J3</f>
        <v>0</v>
      </c>
      <c r="T3" s="102"/>
    </row>
    <row r="4" spans="1:20" ht="47.25" x14ac:dyDescent="0.2">
      <c r="A4" s="9" t="s">
        <v>9</v>
      </c>
      <c r="B4" s="9" t="s">
        <v>24</v>
      </c>
      <c r="C4" s="9" t="s">
        <v>2375</v>
      </c>
      <c r="D4" s="76" t="s">
        <v>1582</v>
      </c>
      <c r="E4" s="11" t="s">
        <v>1583</v>
      </c>
      <c r="F4" s="10" t="s">
        <v>1584</v>
      </c>
      <c r="G4" s="12">
        <v>15</v>
      </c>
      <c r="H4" s="12">
        <f t="shared" ref="H4:H23" si="0">G4*2</f>
        <v>30</v>
      </c>
      <c r="I4" s="9">
        <v>22.44</v>
      </c>
      <c r="J4" s="13">
        <v>0.21</v>
      </c>
      <c r="K4" s="9">
        <f t="shared" ref="K4:K23" si="1">I4+I4*J4</f>
        <v>27.1524</v>
      </c>
      <c r="L4" s="14">
        <f t="shared" ref="L4:L23" si="2">H4*I4</f>
        <v>673.2</v>
      </c>
      <c r="M4" s="14">
        <f t="shared" ref="M4:M23" si="3">L4+L4*J4</f>
        <v>814.57200000000012</v>
      </c>
      <c r="N4" s="15" t="s">
        <v>14</v>
      </c>
      <c r="O4" s="27">
        <v>100</v>
      </c>
      <c r="P4" s="102"/>
      <c r="Q4" s="48">
        <f t="shared" ref="Q4:Q23" si="4">P4+P4*J4</f>
        <v>0</v>
      </c>
      <c r="R4" s="48">
        <f t="shared" ref="R4:R23" si="5">P4*H4</f>
        <v>0</v>
      </c>
      <c r="S4" s="48">
        <f t="shared" ref="S4:S23" si="6">R4+R4*J4</f>
        <v>0</v>
      </c>
      <c r="T4" s="102"/>
    </row>
    <row r="5" spans="1:20" ht="47.25" x14ac:dyDescent="0.2">
      <c r="A5" s="9" t="s">
        <v>9</v>
      </c>
      <c r="B5" s="9" t="s">
        <v>24</v>
      </c>
      <c r="C5" s="9" t="s">
        <v>2375</v>
      </c>
      <c r="D5" s="76" t="s">
        <v>1585</v>
      </c>
      <c r="E5" s="11" t="s">
        <v>1586</v>
      </c>
      <c r="F5" s="10" t="s">
        <v>1587</v>
      </c>
      <c r="G5" s="12">
        <v>15</v>
      </c>
      <c r="H5" s="12">
        <f t="shared" si="0"/>
        <v>30</v>
      </c>
      <c r="I5" s="9">
        <v>22.44</v>
      </c>
      <c r="J5" s="13">
        <v>0.21</v>
      </c>
      <c r="K5" s="9">
        <f t="shared" si="1"/>
        <v>27.1524</v>
      </c>
      <c r="L5" s="14">
        <f t="shared" si="2"/>
        <v>673.2</v>
      </c>
      <c r="M5" s="14">
        <f t="shared" si="3"/>
        <v>814.57200000000012</v>
      </c>
      <c r="N5" s="15" t="s">
        <v>14</v>
      </c>
      <c r="O5" s="27">
        <v>100</v>
      </c>
      <c r="P5" s="102"/>
      <c r="Q5" s="48">
        <f t="shared" si="4"/>
        <v>0</v>
      </c>
      <c r="R5" s="48">
        <f t="shared" si="5"/>
        <v>0</v>
      </c>
      <c r="S5" s="48">
        <f t="shared" si="6"/>
        <v>0</v>
      </c>
      <c r="T5" s="102"/>
    </row>
    <row r="6" spans="1:20" ht="47.25" x14ac:dyDescent="0.2">
      <c r="A6" s="9" t="s">
        <v>9</v>
      </c>
      <c r="B6" s="9" t="s">
        <v>24</v>
      </c>
      <c r="C6" s="9" t="s">
        <v>2375</v>
      </c>
      <c r="D6" s="76" t="s">
        <v>1588</v>
      </c>
      <c r="E6" s="11" t="s">
        <v>1589</v>
      </c>
      <c r="F6" s="10" t="s">
        <v>1590</v>
      </c>
      <c r="G6" s="12">
        <v>15</v>
      </c>
      <c r="H6" s="12">
        <f t="shared" si="0"/>
        <v>30</v>
      </c>
      <c r="I6" s="9">
        <v>22.44</v>
      </c>
      <c r="J6" s="13">
        <v>0.21</v>
      </c>
      <c r="K6" s="9">
        <f t="shared" si="1"/>
        <v>27.1524</v>
      </c>
      <c r="L6" s="14">
        <f t="shared" si="2"/>
        <v>673.2</v>
      </c>
      <c r="M6" s="14">
        <f t="shared" si="3"/>
        <v>814.57200000000012</v>
      </c>
      <c r="N6" s="15" t="s">
        <v>14</v>
      </c>
      <c r="O6" s="27">
        <v>100</v>
      </c>
      <c r="P6" s="102"/>
      <c r="Q6" s="48">
        <f t="shared" si="4"/>
        <v>0</v>
      </c>
      <c r="R6" s="48">
        <f t="shared" si="5"/>
        <v>0</v>
      </c>
      <c r="S6" s="48">
        <f t="shared" si="6"/>
        <v>0</v>
      </c>
      <c r="T6" s="102"/>
    </row>
    <row r="7" spans="1:20" ht="47.25" x14ac:dyDescent="0.2">
      <c r="A7" s="9" t="s">
        <v>9</v>
      </c>
      <c r="B7" s="9" t="s">
        <v>24</v>
      </c>
      <c r="C7" s="9" t="s">
        <v>2375</v>
      </c>
      <c r="D7" s="76" t="s">
        <v>1591</v>
      </c>
      <c r="E7" s="11" t="s">
        <v>1592</v>
      </c>
      <c r="F7" s="10" t="s">
        <v>1593</v>
      </c>
      <c r="G7" s="12">
        <v>15</v>
      </c>
      <c r="H7" s="12">
        <f t="shared" si="0"/>
        <v>30</v>
      </c>
      <c r="I7" s="9">
        <v>22.44</v>
      </c>
      <c r="J7" s="13">
        <v>0.21</v>
      </c>
      <c r="K7" s="9">
        <f t="shared" si="1"/>
        <v>27.1524</v>
      </c>
      <c r="L7" s="14">
        <f t="shared" si="2"/>
        <v>673.2</v>
      </c>
      <c r="M7" s="14">
        <f t="shared" si="3"/>
        <v>814.57200000000012</v>
      </c>
      <c r="N7" s="15" t="s">
        <v>14</v>
      </c>
      <c r="O7" s="27">
        <v>100</v>
      </c>
      <c r="P7" s="102"/>
      <c r="Q7" s="48">
        <f t="shared" si="4"/>
        <v>0</v>
      </c>
      <c r="R7" s="48">
        <f t="shared" si="5"/>
        <v>0</v>
      </c>
      <c r="S7" s="48">
        <f t="shared" si="6"/>
        <v>0</v>
      </c>
      <c r="T7" s="102"/>
    </row>
    <row r="8" spans="1:20" ht="47.25" x14ac:dyDescent="0.2">
      <c r="A8" s="9" t="s">
        <v>9</v>
      </c>
      <c r="B8" s="9" t="s">
        <v>24</v>
      </c>
      <c r="C8" s="9" t="s">
        <v>2375</v>
      </c>
      <c r="D8" s="76" t="s">
        <v>1594</v>
      </c>
      <c r="E8" s="11" t="s">
        <v>1595</v>
      </c>
      <c r="F8" s="10" t="s">
        <v>1596</v>
      </c>
      <c r="G8" s="12">
        <v>15</v>
      </c>
      <c r="H8" s="12">
        <f t="shared" si="0"/>
        <v>30</v>
      </c>
      <c r="I8" s="9">
        <v>22.44</v>
      </c>
      <c r="J8" s="13">
        <v>0.21</v>
      </c>
      <c r="K8" s="9">
        <f t="shared" si="1"/>
        <v>27.1524</v>
      </c>
      <c r="L8" s="14">
        <f t="shared" si="2"/>
        <v>673.2</v>
      </c>
      <c r="M8" s="14">
        <f t="shared" si="3"/>
        <v>814.57200000000012</v>
      </c>
      <c r="N8" s="15" t="s">
        <v>14</v>
      </c>
      <c r="O8" s="27">
        <v>100</v>
      </c>
      <c r="P8" s="102"/>
      <c r="Q8" s="48">
        <f t="shared" si="4"/>
        <v>0</v>
      </c>
      <c r="R8" s="48">
        <f t="shared" si="5"/>
        <v>0</v>
      </c>
      <c r="S8" s="48">
        <f t="shared" si="6"/>
        <v>0</v>
      </c>
      <c r="T8" s="102"/>
    </row>
    <row r="9" spans="1:20" ht="47.25" x14ac:dyDescent="0.2">
      <c r="A9" s="9" t="s">
        <v>9</v>
      </c>
      <c r="B9" s="9" t="s">
        <v>24</v>
      </c>
      <c r="C9" s="9" t="s">
        <v>2376</v>
      </c>
      <c r="D9" s="74" t="s">
        <v>708</v>
      </c>
      <c r="E9" s="11" t="s">
        <v>709</v>
      </c>
      <c r="F9" s="10" t="s">
        <v>710</v>
      </c>
      <c r="G9" s="12">
        <v>1</v>
      </c>
      <c r="H9" s="12">
        <f t="shared" si="0"/>
        <v>2</v>
      </c>
      <c r="I9" s="9">
        <v>23.46</v>
      </c>
      <c r="J9" s="13">
        <v>0.21</v>
      </c>
      <c r="K9" s="9">
        <f t="shared" si="1"/>
        <v>28.386600000000001</v>
      </c>
      <c r="L9" s="14">
        <f t="shared" si="2"/>
        <v>46.92</v>
      </c>
      <c r="M9" s="14">
        <f t="shared" si="3"/>
        <v>56.773200000000003</v>
      </c>
      <c r="N9" s="15" t="s">
        <v>14</v>
      </c>
      <c r="O9" s="11">
        <v>40</v>
      </c>
      <c r="P9" s="102"/>
      <c r="Q9" s="48">
        <f t="shared" si="4"/>
        <v>0</v>
      </c>
      <c r="R9" s="48">
        <f t="shared" si="5"/>
        <v>0</v>
      </c>
      <c r="S9" s="48">
        <f t="shared" si="6"/>
        <v>0</v>
      </c>
      <c r="T9" s="102"/>
    </row>
    <row r="10" spans="1:20" ht="47.25" x14ac:dyDescent="0.2">
      <c r="A10" s="9" t="s">
        <v>9</v>
      </c>
      <c r="B10" s="9" t="s">
        <v>24</v>
      </c>
      <c r="C10" s="9" t="s">
        <v>712</v>
      </c>
      <c r="D10" s="74" t="s">
        <v>711</v>
      </c>
      <c r="E10" s="11" t="s">
        <v>712</v>
      </c>
      <c r="F10" s="10" t="s">
        <v>713</v>
      </c>
      <c r="G10" s="12">
        <v>4</v>
      </c>
      <c r="H10" s="12">
        <f t="shared" si="0"/>
        <v>8</v>
      </c>
      <c r="I10" s="9">
        <v>108.8</v>
      </c>
      <c r="J10" s="13">
        <v>0.21</v>
      </c>
      <c r="K10" s="9">
        <f t="shared" si="1"/>
        <v>131.648</v>
      </c>
      <c r="L10" s="14">
        <f t="shared" si="2"/>
        <v>870.4</v>
      </c>
      <c r="M10" s="14">
        <f t="shared" si="3"/>
        <v>1053.184</v>
      </c>
      <c r="N10" s="15" t="s">
        <v>14</v>
      </c>
      <c r="O10" s="11">
        <v>20</v>
      </c>
      <c r="P10" s="102"/>
      <c r="Q10" s="48">
        <f t="shared" si="4"/>
        <v>0</v>
      </c>
      <c r="R10" s="48">
        <f t="shared" si="5"/>
        <v>0</v>
      </c>
      <c r="S10" s="48">
        <f t="shared" si="6"/>
        <v>0</v>
      </c>
      <c r="T10" s="102"/>
    </row>
    <row r="11" spans="1:20" ht="110.25" x14ac:dyDescent="0.2">
      <c r="A11" s="9" t="s">
        <v>9</v>
      </c>
      <c r="B11" s="9" t="s">
        <v>24</v>
      </c>
      <c r="C11" s="9" t="s">
        <v>2377</v>
      </c>
      <c r="D11" s="74" t="s">
        <v>1552</v>
      </c>
      <c r="E11" s="26" t="s">
        <v>1553</v>
      </c>
      <c r="F11" s="10" t="s">
        <v>1554</v>
      </c>
      <c r="G11" s="12">
        <v>2</v>
      </c>
      <c r="H11" s="12">
        <f t="shared" si="0"/>
        <v>4</v>
      </c>
      <c r="I11" s="9">
        <v>125.97</v>
      </c>
      <c r="J11" s="18">
        <v>0.21</v>
      </c>
      <c r="K11" s="9">
        <f t="shared" si="1"/>
        <v>152.4237</v>
      </c>
      <c r="L11" s="14">
        <f t="shared" si="2"/>
        <v>503.88</v>
      </c>
      <c r="M11" s="14">
        <f t="shared" si="3"/>
        <v>609.69479999999999</v>
      </c>
      <c r="N11" s="15" t="s">
        <v>14</v>
      </c>
      <c r="O11" s="11">
        <v>20</v>
      </c>
      <c r="P11" s="102"/>
      <c r="Q11" s="48">
        <f t="shared" si="4"/>
        <v>0</v>
      </c>
      <c r="R11" s="48">
        <f t="shared" si="5"/>
        <v>0</v>
      </c>
      <c r="S11" s="48">
        <f t="shared" si="6"/>
        <v>0</v>
      </c>
      <c r="T11" s="102"/>
    </row>
    <row r="12" spans="1:20" ht="47.25" x14ac:dyDescent="0.2">
      <c r="A12" s="9" t="s">
        <v>9</v>
      </c>
      <c r="B12" s="9" t="s">
        <v>24</v>
      </c>
      <c r="C12" s="9" t="s">
        <v>1876</v>
      </c>
      <c r="D12" s="74" t="s">
        <v>1875</v>
      </c>
      <c r="E12" s="29" t="s">
        <v>1876</v>
      </c>
      <c r="F12" s="29" t="s">
        <v>1877</v>
      </c>
      <c r="G12" s="12">
        <v>1</v>
      </c>
      <c r="H12" s="12">
        <f t="shared" si="0"/>
        <v>2</v>
      </c>
      <c r="I12" s="9">
        <v>42.43</v>
      </c>
      <c r="J12" s="13">
        <v>0.21</v>
      </c>
      <c r="K12" s="9">
        <f t="shared" si="1"/>
        <v>51.340299999999999</v>
      </c>
      <c r="L12" s="14">
        <f t="shared" si="2"/>
        <v>84.86</v>
      </c>
      <c r="M12" s="14">
        <f t="shared" si="3"/>
        <v>102.6806</v>
      </c>
      <c r="N12" s="15" t="s">
        <v>14</v>
      </c>
      <c r="O12" s="28">
        <v>20</v>
      </c>
      <c r="P12" s="102"/>
      <c r="Q12" s="48">
        <f t="shared" si="4"/>
        <v>0</v>
      </c>
      <c r="R12" s="48">
        <f t="shared" si="5"/>
        <v>0</v>
      </c>
      <c r="S12" s="48">
        <f t="shared" si="6"/>
        <v>0</v>
      </c>
      <c r="T12" s="102"/>
    </row>
    <row r="13" spans="1:20" ht="47.25" x14ac:dyDescent="0.2">
      <c r="A13" s="9" t="s">
        <v>9</v>
      </c>
      <c r="B13" s="9" t="s">
        <v>24</v>
      </c>
      <c r="C13" s="9" t="s">
        <v>1873</v>
      </c>
      <c r="D13" s="74" t="s">
        <v>1872</v>
      </c>
      <c r="E13" s="29" t="s">
        <v>1873</v>
      </c>
      <c r="F13" s="29" t="s">
        <v>1874</v>
      </c>
      <c r="G13" s="12">
        <v>2</v>
      </c>
      <c r="H13" s="12">
        <f t="shared" si="0"/>
        <v>4</v>
      </c>
      <c r="I13" s="9">
        <v>108.12</v>
      </c>
      <c r="J13" s="13">
        <v>0.21</v>
      </c>
      <c r="K13" s="9">
        <f t="shared" si="1"/>
        <v>130.8252</v>
      </c>
      <c r="L13" s="14">
        <f t="shared" si="2"/>
        <v>432.48</v>
      </c>
      <c r="M13" s="14">
        <f t="shared" si="3"/>
        <v>523.30079999999998</v>
      </c>
      <c r="N13" s="15" t="s">
        <v>14</v>
      </c>
      <c r="O13" s="28">
        <v>50</v>
      </c>
      <c r="P13" s="102"/>
      <c r="Q13" s="48">
        <f t="shared" si="4"/>
        <v>0</v>
      </c>
      <c r="R13" s="48">
        <f t="shared" si="5"/>
        <v>0</v>
      </c>
      <c r="S13" s="48">
        <f t="shared" si="6"/>
        <v>0</v>
      </c>
      <c r="T13" s="102"/>
    </row>
    <row r="14" spans="1:20" ht="47.25" x14ac:dyDescent="0.2">
      <c r="A14" s="9" t="s">
        <v>9</v>
      </c>
      <c r="B14" s="9" t="s">
        <v>24</v>
      </c>
      <c r="C14" s="9" t="s">
        <v>2378</v>
      </c>
      <c r="D14" s="74" t="s">
        <v>1916</v>
      </c>
      <c r="E14" s="30" t="s">
        <v>1917</v>
      </c>
      <c r="F14" s="30" t="s">
        <v>1918</v>
      </c>
      <c r="G14" s="12">
        <v>9</v>
      </c>
      <c r="H14" s="12">
        <f t="shared" si="0"/>
        <v>18</v>
      </c>
      <c r="I14" s="9">
        <v>204</v>
      </c>
      <c r="J14" s="13">
        <v>0.21</v>
      </c>
      <c r="K14" s="9">
        <f t="shared" si="1"/>
        <v>246.84</v>
      </c>
      <c r="L14" s="14">
        <f t="shared" si="2"/>
        <v>3672</v>
      </c>
      <c r="M14" s="14">
        <f t="shared" si="3"/>
        <v>4443.12</v>
      </c>
      <c r="N14" s="15" t="s">
        <v>14</v>
      </c>
      <c r="O14" s="28">
        <v>400</v>
      </c>
      <c r="P14" s="102"/>
      <c r="Q14" s="48">
        <f t="shared" si="4"/>
        <v>0</v>
      </c>
      <c r="R14" s="48">
        <f t="shared" si="5"/>
        <v>0</v>
      </c>
      <c r="S14" s="48">
        <f t="shared" si="6"/>
        <v>0</v>
      </c>
      <c r="T14" s="102"/>
    </row>
    <row r="15" spans="1:20" ht="47.25" x14ac:dyDescent="0.2">
      <c r="A15" s="9" t="s">
        <v>9</v>
      </c>
      <c r="B15" s="9" t="s">
        <v>24</v>
      </c>
      <c r="C15" s="9" t="s">
        <v>2379</v>
      </c>
      <c r="D15" s="74" t="s">
        <v>1919</v>
      </c>
      <c r="E15" s="30" t="s">
        <v>1920</v>
      </c>
      <c r="F15" s="30" t="s">
        <v>1921</v>
      </c>
      <c r="G15" s="12">
        <v>9</v>
      </c>
      <c r="H15" s="12">
        <f t="shared" si="0"/>
        <v>18</v>
      </c>
      <c r="I15" s="9">
        <v>19.89</v>
      </c>
      <c r="J15" s="13">
        <v>0.21</v>
      </c>
      <c r="K15" s="9">
        <f t="shared" si="1"/>
        <v>24.0669</v>
      </c>
      <c r="L15" s="14">
        <f t="shared" si="2"/>
        <v>358.02</v>
      </c>
      <c r="M15" s="14">
        <f t="shared" si="3"/>
        <v>433.20419999999996</v>
      </c>
      <c r="N15" s="15" t="s">
        <v>14</v>
      </c>
      <c r="O15" s="28">
        <v>300</v>
      </c>
      <c r="P15" s="102"/>
      <c r="Q15" s="48">
        <f t="shared" si="4"/>
        <v>0</v>
      </c>
      <c r="R15" s="48">
        <f t="shared" si="5"/>
        <v>0</v>
      </c>
      <c r="S15" s="48">
        <f t="shared" si="6"/>
        <v>0</v>
      </c>
      <c r="T15" s="102"/>
    </row>
    <row r="16" spans="1:20" ht="94.5" x14ac:dyDescent="0.2">
      <c r="A16" s="9" t="s">
        <v>9</v>
      </c>
      <c r="B16" s="9" t="s">
        <v>24</v>
      </c>
      <c r="C16" s="9" t="s">
        <v>2380</v>
      </c>
      <c r="D16" s="74" t="s">
        <v>1922</v>
      </c>
      <c r="E16" s="30" t="s">
        <v>1923</v>
      </c>
      <c r="F16" s="30" t="s">
        <v>1924</v>
      </c>
      <c r="G16" s="12">
        <v>9</v>
      </c>
      <c r="H16" s="12">
        <f t="shared" si="0"/>
        <v>18</v>
      </c>
      <c r="I16" s="9">
        <v>107.1</v>
      </c>
      <c r="J16" s="13">
        <v>0.21</v>
      </c>
      <c r="K16" s="9">
        <f t="shared" si="1"/>
        <v>129.59100000000001</v>
      </c>
      <c r="L16" s="14">
        <f t="shared" si="2"/>
        <v>1927.8</v>
      </c>
      <c r="M16" s="14">
        <f t="shared" si="3"/>
        <v>2332.6379999999999</v>
      </c>
      <c r="N16" s="15" t="s">
        <v>14</v>
      </c>
      <c r="O16" s="28">
        <v>150</v>
      </c>
      <c r="P16" s="102"/>
      <c r="Q16" s="48">
        <f t="shared" si="4"/>
        <v>0</v>
      </c>
      <c r="R16" s="48">
        <f t="shared" si="5"/>
        <v>0</v>
      </c>
      <c r="S16" s="48">
        <f t="shared" si="6"/>
        <v>0</v>
      </c>
      <c r="T16" s="102"/>
    </row>
    <row r="17" spans="1:20" ht="47.25" x14ac:dyDescent="0.2">
      <c r="A17" s="9" t="s">
        <v>9</v>
      </c>
      <c r="B17" s="9" t="s">
        <v>20</v>
      </c>
      <c r="C17" s="9" t="s">
        <v>2381</v>
      </c>
      <c r="D17" s="74" t="s">
        <v>1925</v>
      </c>
      <c r="E17" s="30" t="s">
        <v>1926</v>
      </c>
      <c r="F17" s="30" t="s">
        <v>1927</v>
      </c>
      <c r="G17" s="12">
        <v>52</v>
      </c>
      <c r="H17" s="12">
        <f t="shared" si="0"/>
        <v>104</v>
      </c>
      <c r="I17" s="9">
        <v>81.599999999999994</v>
      </c>
      <c r="J17" s="13">
        <v>0.21</v>
      </c>
      <c r="K17" s="9">
        <f t="shared" si="1"/>
        <v>98.73599999999999</v>
      </c>
      <c r="L17" s="14">
        <f t="shared" si="2"/>
        <v>8486.4</v>
      </c>
      <c r="M17" s="14">
        <f t="shared" si="3"/>
        <v>10268.544</v>
      </c>
      <c r="N17" s="15" t="s">
        <v>14</v>
      </c>
      <c r="O17" s="28">
        <v>250</v>
      </c>
      <c r="P17" s="102"/>
      <c r="Q17" s="48">
        <f t="shared" si="4"/>
        <v>0</v>
      </c>
      <c r="R17" s="48">
        <f t="shared" si="5"/>
        <v>0</v>
      </c>
      <c r="S17" s="48">
        <f t="shared" si="6"/>
        <v>0</v>
      </c>
      <c r="T17" s="102"/>
    </row>
    <row r="18" spans="1:20" ht="63" x14ac:dyDescent="0.2">
      <c r="A18" s="9" t="s">
        <v>9</v>
      </c>
      <c r="B18" s="9" t="s">
        <v>20</v>
      </c>
      <c r="C18" s="9" t="s">
        <v>2382</v>
      </c>
      <c r="D18" s="74" t="s">
        <v>1928</v>
      </c>
      <c r="E18" s="30" t="s">
        <v>1929</v>
      </c>
      <c r="F18" s="30" t="s">
        <v>1930</v>
      </c>
      <c r="G18" s="12">
        <v>103</v>
      </c>
      <c r="H18" s="12">
        <f t="shared" si="0"/>
        <v>206</v>
      </c>
      <c r="I18" s="9">
        <v>70.38</v>
      </c>
      <c r="J18" s="13">
        <v>0.21</v>
      </c>
      <c r="K18" s="9">
        <f t="shared" si="1"/>
        <v>85.15979999999999</v>
      </c>
      <c r="L18" s="14">
        <f t="shared" si="2"/>
        <v>14498.279999999999</v>
      </c>
      <c r="M18" s="14">
        <f t="shared" si="3"/>
        <v>17542.918799999999</v>
      </c>
      <c r="N18" s="15" t="s">
        <v>14</v>
      </c>
      <c r="O18" s="28">
        <v>150</v>
      </c>
      <c r="P18" s="102"/>
      <c r="Q18" s="48">
        <f t="shared" si="4"/>
        <v>0</v>
      </c>
      <c r="R18" s="48">
        <f t="shared" si="5"/>
        <v>0</v>
      </c>
      <c r="S18" s="48">
        <f t="shared" si="6"/>
        <v>0</v>
      </c>
      <c r="T18" s="102"/>
    </row>
    <row r="19" spans="1:20" ht="63" x14ac:dyDescent="0.2">
      <c r="A19" s="9" t="s">
        <v>9</v>
      </c>
      <c r="B19" s="9" t="s">
        <v>20</v>
      </c>
      <c r="C19" s="9" t="s">
        <v>2383</v>
      </c>
      <c r="D19" s="74" t="s">
        <v>1931</v>
      </c>
      <c r="E19" s="30" t="s">
        <v>1932</v>
      </c>
      <c r="F19" s="30" t="s">
        <v>1933</v>
      </c>
      <c r="G19" s="12">
        <v>52</v>
      </c>
      <c r="H19" s="12">
        <f t="shared" si="0"/>
        <v>104</v>
      </c>
      <c r="I19" s="9">
        <v>100.98</v>
      </c>
      <c r="J19" s="13">
        <v>0.21</v>
      </c>
      <c r="K19" s="9">
        <f t="shared" si="1"/>
        <v>122.1858</v>
      </c>
      <c r="L19" s="14">
        <f t="shared" si="2"/>
        <v>10501.92</v>
      </c>
      <c r="M19" s="14">
        <f t="shared" si="3"/>
        <v>12707.323199999999</v>
      </c>
      <c r="N19" s="15" t="s">
        <v>14</v>
      </c>
      <c r="O19" s="28">
        <v>150</v>
      </c>
      <c r="P19" s="102"/>
      <c r="Q19" s="48">
        <f t="shared" si="4"/>
        <v>0</v>
      </c>
      <c r="R19" s="48">
        <f t="shared" si="5"/>
        <v>0</v>
      </c>
      <c r="S19" s="48">
        <f t="shared" si="6"/>
        <v>0</v>
      </c>
      <c r="T19" s="102"/>
    </row>
    <row r="20" spans="1:20" ht="63" x14ac:dyDescent="0.2">
      <c r="A20" s="9" t="s">
        <v>9</v>
      </c>
      <c r="B20" s="9" t="s">
        <v>20</v>
      </c>
      <c r="C20" s="9" t="s">
        <v>2384</v>
      </c>
      <c r="D20" s="74" t="s">
        <v>1934</v>
      </c>
      <c r="E20" s="30" t="s">
        <v>1935</v>
      </c>
      <c r="F20" s="30" t="s">
        <v>1936</v>
      </c>
      <c r="G20" s="12">
        <v>52</v>
      </c>
      <c r="H20" s="12">
        <f t="shared" si="0"/>
        <v>104</v>
      </c>
      <c r="I20" s="9">
        <v>79.56</v>
      </c>
      <c r="J20" s="13">
        <v>0.21</v>
      </c>
      <c r="K20" s="9">
        <f t="shared" si="1"/>
        <v>96.267600000000002</v>
      </c>
      <c r="L20" s="14">
        <f t="shared" si="2"/>
        <v>8274.24</v>
      </c>
      <c r="M20" s="14">
        <f t="shared" si="3"/>
        <v>10011.830399999999</v>
      </c>
      <c r="N20" s="15" t="s">
        <v>14</v>
      </c>
      <c r="O20" s="28">
        <v>100</v>
      </c>
      <c r="P20" s="102"/>
      <c r="Q20" s="48">
        <f t="shared" si="4"/>
        <v>0</v>
      </c>
      <c r="R20" s="48">
        <f t="shared" si="5"/>
        <v>0</v>
      </c>
      <c r="S20" s="48">
        <f t="shared" si="6"/>
        <v>0</v>
      </c>
      <c r="T20" s="102"/>
    </row>
    <row r="21" spans="1:20" ht="63" x14ac:dyDescent="0.2">
      <c r="A21" s="9" t="s">
        <v>9</v>
      </c>
      <c r="B21" s="9" t="s">
        <v>20</v>
      </c>
      <c r="C21" s="9" t="s">
        <v>2385</v>
      </c>
      <c r="D21" s="74" t="s">
        <v>1937</v>
      </c>
      <c r="E21" s="30" t="s">
        <v>1938</v>
      </c>
      <c r="F21" s="30" t="s">
        <v>1939</v>
      </c>
      <c r="G21" s="12">
        <v>155</v>
      </c>
      <c r="H21" s="12">
        <f t="shared" si="0"/>
        <v>310</v>
      </c>
      <c r="I21" s="9">
        <v>71.400000000000006</v>
      </c>
      <c r="J21" s="13">
        <v>0.21</v>
      </c>
      <c r="K21" s="9">
        <f t="shared" si="1"/>
        <v>86.394000000000005</v>
      </c>
      <c r="L21" s="14">
        <f t="shared" si="2"/>
        <v>22134</v>
      </c>
      <c r="M21" s="14">
        <f t="shared" si="3"/>
        <v>26782.14</v>
      </c>
      <c r="N21" s="15" t="s">
        <v>14</v>
      </c>
      <c r="O21" s="28">
        <v>50</v>
      </c>
      <c r="P21" s="102"/>
      <c r="Q21" s="48">
        <f t="shared" si="4"/>
        <v>0</v>
      </c>
      <c r="R21" s="48">
        <f t="shared" si="5"/>
        <v>0</v>
      </c>
      <c r="S21" s="48">
        <f t="shared" si="6"/>
        <v>0</v>
      </c>
      <c r="T21" s="102"/>
    </row>
    <row r="22" spans="1:20" ht="47.25" x14ac:dyDescent="0.2">
      <c r="A22" s="9" t="s">
        <v>9</v>
      </c>
      <c r="B22" s="9" t="s">
        <v>20</v>
      </c>
      <c r="C22" s="9" t="s">
        <v>1707</v>
      </c>
      <c r="D22" s="74" t="s">
        <v>1706</v>
      </c>
      <c r="E22" s="29" t="s">
        <v>1707</v>
      </c>
      <c r="F22" s="29" t="s">
        <v>1708</v>
      </c>
      <c r="G22" s="12">
        <v>1</v>
      </c>
      <c r="H22" s="12">
        <f t="shared" si="0"/>
        <v>2</v>
      </c>
      <c r="I22" s="9">
        <v>142.65</v>
      </c>
      <c r="J22" s="13">
        <v>0.21</v>
      </c>
      <c r="K22" s="9">
        <f t="shared" si="1"/>
        <v>172.60650000000001</v>
      </c>
      <c r="L22" s="14">
        <f t="shared" si="2"/>
        <v>285.3</v>
      </c>
      <c r="M22" s="14">
        <f t="shared" si="3"/>
        <v>345.21300000000002</v>
      </c>
      <c r="N22" s="15" t="s">
        <v>14</v>
      </c>
      <c r="O22" s="28">
        <v>10</v>
      </c>
      <c r="P22" s="102"/>
      <c r="Q22" s="48">
        <f t="shared" si="4"/>
        <v>0</v>
      </c>
      <c r="R22" s="48">
        <f t="shared" si="5"/>
        <v>0</v>
      </c>
      <c r="S22" s="48">
        <f t="shared" si="6"/>
        <v>0</v>
      </c>
      <c r="T22" s="102"/>
    </row>
    <row r="23" spans="1:20" ht="63" x14ac:dyDescent="0.2">
      <c r="A23" s="9" t="s">
        <v>9</v>
      </c>
      <c r="B23" s="9" t="s">
        <v>20</v>
      </c>
      <c r="C23" s="9" t="s">
        <v>2386</v>
      </c>
      <c r="D23" s="75" t="s">
        <v>1784</v>
      </c>
      <c r="E23" s="29" t="s">
        <v>1785</v>
      </c>
      <c r="F23" s="29" t="s">
        <v>1786</v>
      </c>
      <c r="G23" s="12">
        <v>5</v>
      </c>
      <c r="H23" s="12">
        <f t="shared" si="0"/>
        <v>10</v>
      </c>
      <c r="I23" s="9">
        <v>30.6</v>
      </c>
      <c r="J23" s="13">
        <v>0.21</v>
      </c>
      <c r="K23" s="9">
        <f t="shared" si="1"/>
        <v>37.026000000000003</v>
      </c>
      <c r="L23" s="14">
        <f t="shared" si="2"/>
        <v>306</v>
      </c>
      <c r="M23" s="14">
        <f t="shared" si="3"/>
        <v>370.26</v>
      </c>
      <c r="N23" s="15" t="s">
        <v>14</v>
      </c>
      <c r="O23" s="28">
        <v>100</v>
      </c>
      <c r="P23" s="102"/>
      <c r="Q23" s="48">
        <f t="shared" si="4"/>
        <v>0</v>
      </c>
      <c r="R23" s="48">
        <f t="shared" si="5"/>
        <v>0</v>
      </c>
      <c r="S23" s="48">
        <f t="shared" si="6"/>
        <v>0</v>
      </c>
      <c r="T23" s="102"/>
    </row>
    <row r="24" spans="1:20" ht="33" x14ac:dyDescent="0.2">
      <c r="A24" s="8"/>
      <c r="B24" s="8"/>
      <c r="C24" s="9" t="e">
        <v>#N/A</v>
      </c>
      <c r="D24" s="31"/>
      <c r="E24" s="32"/>
      <c r="F24" s="32"/>
      <c r="G24" s="33"/>
      <c r="I24" s="34"/>
      <c r="J24" s="8"/>
      <c r="K24" s="61" t="s">
        <v>1973</v>
      </c>
      <c r="L24" s="62">
        <f>SUM(L3:L23)</f>
        <v>76421.7</v>
      </c>
      <c r="M24" s="63">
        <f>SUM(M3:M23)</f>
        <v>92470.256999999998</v>
      </c>
      <c r="O24" s="8"/>
      <c r="Q24" s="58" t="s">
        <v>1974</v>
      </c>
      <c r="R24" s="59">
        <f>SUM(R3:R23)</f>
        <v>0</v>
      </c>
      <c r="S24" s="60"/>
    </row>
    <row r="25" spans="1:20" ht="33" x14ac:dyDescent="0.2">
      <c r="Q25" s="54"/>
      <c r="R25" s="58" t="s">
        <v>1975</v>
      </c>
      <c r="S25" s="59">
        <f>SUM(S3:S23)</f>
        <v>0</v>
      </c>
    </row>
  </sheetData>
  <sheetProtection algorithmName="SHA-512" hashValue="VMNNARb6io5LjG6+55EOmtUYpkknIp5wmBzrqG0myQZtWZxaWAVYKGfDLK8jSG6xmwCyq/mguzHwGmMVinU6Zg==" saltValue="VECqvN3d427CIyjiecVSEA==" spinCount="100000" sheet="1" objects="1" scenarios="1" selectLockedCells="1"/>
  <autoFilter ref="A2:O2" xr:uid="{ADECA47C-83A0-4330-80BE-1101F58EACE2}">
    <sortState xmlns:xlrd2="http://schemas.microsoft.com/office/spreadsheetml/2017/richdata2" ref="A3:O25">
      <sortCondition ref="D2"/>
    </sortState>
  </autoFilter>
  <mergeCells count="1">
    <mergeCell ref="A1:O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5AFDC-43D3-4ABA-9C45-710B06CA2DD5}">
  <dimension ref="A1:T40"/>
  <sheetViews>
    <sheetView topLeftCell="A3" zoomScale="80" zoomScaleNormal="80" workbookViewId="0">
      <selection activeCell="P13" sqref="P13"/>
    </sheetView>
  </sheetViews>
  <sheetFormatPr baseColWidth="10" defaultRowHeight="12.75" x14ac:dyDescent="0.2"/>
  <cols>
    <col min="2" max="3" width="15.28515625" customWidth="1"/>
    <col min="4" max="4" width="23" bestFit="1" customWidth="1"/>
    <col min="5" max="5" width="58.7109375" customWidth="1"/>
    <col min="6" max="6" width="17" bestFit="1" customWidth="1"/>
    <col min="7" max="8" width="13.140625" customWidth="1"/>
    <col min="9" max="9" width="12.7109375" customWidth="1"/>
    <col min="10" max="10" width="5.140625" bestFit="1" customWidth="1"/>
    <col min="11" max="11" width="15.140625" customWidth="1"/>
    <col min="12" max="13" width="14.85546875" bestFit="1" customWidth="1"/>
    <col min="14" max="14" width="12.7109375" bestFit="1" customWidth="1"/>
    <col min="15" max="15" width="12.28515625" bestFit="1" customWidth="1"/>
    <col min="16" max="16" width="15.85546875" customWidth="1"/>
    <col min="17" max="17" width="16.42578125" customWidth="1"/>
    <col min="18" max="18" width="14" customWidth="1"/>
    <col min="19" max="19" width="13.5703125" customWidth="1"/>
    <col min="20" max="20" width="16.28515625" customWidth="1"/>
  </cols>
  <sheetData>
    <row r="1" spans="1:20" ht="31.5" customHeight="1" x14ac:dyDescent="0.2">
      <c r="A1" s="97" t="s">
        <v>2345</v>
      </c>
      <c r="B1" s="97"/>
      <c r="C1" s="97"/>
      <c r="D1" s="97"/>
      <c r="E1" s="97"/>
      <c r="F1" s="97"/>
      <c r="G1" s="97"/>
      <c r="H1" s="97"/>
      <c r="I1" s="97"/>
      <c r="J1" s="97"/>
      <c r="K1" s="97"/>
      <c r="L1" s="97"/>
      <c r="M1" s="97"/>
      <c r="N1" s="97"/>
      <c r="O1" s="97"/>
    </row>
    <row r="2" spans="1:20" ht="66" x14ac:dyDescent="0.2">
      <c r="A2" s="1" t="s">
        <v>0</v>
      </c>
      <c r="B2" s="1" t="s">
        <v>1</v>
      </c>
      <c r="C2" s="1" t="s">
        <v>1965</v>
      </c>
      <c r="D2" s="2" t="s">
        <v>1964</v>
      </c>
      <c r="E2" s="1" t="s">
        <v>2</v>
      </c>
      <c r="F2" s="3" t="s">
        <v>3</v>
      </c>
      <c r="G2" s="4" t="s">
        <v>2339</v>
      </c>
      <c r="H2" s="4" t="s">
        <v>2343</v>
      </c>
      <c r="I2" s="4" t="s">
        <v>1967</v>
      </c>
      <c r="J2" s="5" t="s">
        <v>4</v>
      </c>
      <c r="K2" s="4" t="s">
        <v>2288</v>
      </c>
      <c r="L2" s="65" t="s">
        <v>1969</v>
      </c>
      <c r="M2" s="65" t="s">
        <v>2291</v>
      </c>
      <c r="N2" s="7" t="s">
        <v>7</v>
      </c>
      <c r="O2" s="7" t="s">
        <v>8</v>
      </c>
      <c r="P2" s="38" t="s">
        <v>1970</v>
      </c>
      <c r="Q2" s="38" t="s">
        <v>1971</v>
      </c>
      <c r="R2" s="38" t="s">
        <v>1974</v>
      </c>
      <c r="S2" s="38" t="s">
        <v>1975</v>
      </c>
      <c r="T2" s="38" t="s">
        <v>1972</v>
      </c>
    </row>
    <row r="3" spans="1:20" ht="63" x14ac:dyDescent="0.2">
      <c r="A3" s="9" t="s">
        <v>27</v>
      </c>
      <c r="B3" s="9" t="s">
        <v>1572</v>
      </c>
      <c r="C3" s="9" t="s">
        <v>2358</v>
      </c>
      <c r="D3" s="74" t="s">
        <v>1573</v>
      </c>
      <c r="E3" s="11" t="s">
        <v>1574</v>
      </c>
      <c r="F3" s="10" t="s">
        <v>1575</v>
      </c>
      <c r="G3" s="12">
        <v>31</v>
      </c>
      <c r="H3" s="12">
        <f>G3*2</f>
        <v>62</v>
      </c>
      <c r="I3" s="9">
        <v>561</v>
      </c>
      <c r="J3" s="13">
        <v>0.1</v>
      </c>
      <c r="K3" s="9">
        <f>I3+I3*J3</f>
        <v>617.1</v>
      </c>
      <c r="L3" s="14">
        <f>H3*I3</f>
        <v>34782</v>
      </c>
      <c r="M3" s="14">
        <f>L3+L3*J3</f>
        <v>38260.199999999997</v>
      </c>
      <c r="N3" s="15" t="s">
        <v>23</v>
      </c>
      <c r="O3" s="11">
        <v>1</v>
      </c>
      <c r="P3" s="102"/>
      <c r="Q3" s="48">
        <f>P3+P3*J3</f>
        <v>0</v>
      </c>
      <c r="R3" s="48">
        <f>P3*H3</f>
        <v>0</v>
      </c>
      <c r="S3" s="48">
        <f>R3+R3*J3</f>
        <v>0</v>
      </c>
      <c r="T3" s="102"/>
    </row>
    <row r="4" spans="1:20" ht="63" x14ac:dyDescent="0.2">
      <c r="A4" s="9" t="s">
        <v>9</v>
      </c>
      <c r="B4" s="9" t="s">
        <v>24</v>
      </c>
      <c r="C4" s="9" t="s">
        <v>2359</v>
      </c>
      <c r="D4" s="74" t="s">
        <v>1963</v>
      </c>
      <c r="E4" s="11" t="s">
        <v>1961</v>
      </c>
      <c r="F4" s="10" t="s">
        <v>1962</v>
      </c>
      <c r="G4" s="12">
        <v>55</v>
      </c>
      <c r="H4" s="12">
        <f t="shared" ref="H4:H29" si="0">G4*2</f>
        <v>110</v>
      </c>
      <c r="I4" s="9">
        <v>41.82</v>
      </c>
      <c r="J4" s="13">
        <v>0.21</v>
      </c>
      <c r="K4" s="9">
        <f t="shared" ref="K4:K29" si="1">I4+I4*J4</f>
        <v>50.602199999999996</v>
      </c>
      <c r="L4" s="14">
        <f t="shared" ref="L4:L29" si="2">H4*I4</f>
        <v>4600.2</v>
      </c>
      <c r="M4" s="14">
        <f t="shared" ref="M4:M29" si="3">L4+L4*J4</f>
        <v>5566.2420000000002</v>
      </c>
      <c r="N4" s="15" t="s">
        <v>14</v>
      </c>
      <c r="O4" s="16">
        <v>5</v>
      </c>
      <c r="P4" s="102"/>
      <c r="Q4" s="48">
        <f t="shared" ref="Q4:Q29" si="4">P4+P4*J4</f>
        <v>0</v>
      </c>
      <c r="R4" s="48">
        <f t="shared" ref="R4:R29" si="5">P4*H4</f>
        <v>0</v>
      </c>
      <c r="S4" s="48">
        <f t="shared" ref="S4:S29" si="6">R4+R4*J4</f>
        <v>0</v>
      </c>
      <c r="T4" s="102"/>
    </row>
    <row r="5" spans="1:20" ht="63" x14ac:dyDescent="0.2">
      <c r="A5" s="29" t="s">
        <v>9</v>
      </c>
      <c r="B5" s="29" t="s">
        <v>20</v>
      </c>
      <c r="C5" s="9" t="s">
        <v>1633</v>
      </c>
      <c r="D5" s="74" t="s">
        <v>1632</v>
      </c>
      <c r="E5" s="29" t="s">
        <v>1633</v>
      </c>
      <c r="F5" s="29" t="s">
        <v>1634</v>
      </c>
      <c r="G5" s="12">
        <v>4</v>
      </c>
      <c r="H5" s="12">
        <f t="shared" si="0"/>
        <v>8</v>
      </c>
      <c r="I5" s="9">
        <v>94.86</v>
      </c>
      <c r="J5" s="13">
        <v>0.21</v>
      </c>
      <c r="K5" s="9">
        <f t="shared" si="1"/>
        <v>114.78059999999999</v>
      </c>
      <c r="L5" s="14">
        <f t="shared" si="2"/>
        <v>758.88</v>
      </c>
      <c r="M5" s="14">
        <f t="shared" si="3"/>
        <v>918.24479999999994</v>
      </c>
      <c r="N5" s="15" t="s">
        <v>23</v>
      </c>
      <c r="O5" s="28">
        <v>1</v>
      </c>
      <c r="P5" s="102"/>
      <c r="Q5" s="48">
        <f t="shared" si="4"/>
        <v>0</v>
      </c>
      <c r="R5" s="48">
        <f t="shared" si="5"/>
        <v>0</v>
      </c>
      <c r="S5" s="48">
        <f t="shared" si="6"/>
        <v>0</v>
      </c>
      <c r="T5" s="102"/>
    </row>
    <row r="6" spans="1:20" ht="63" x14ac:dyDescent="0.2">
      <c r="A6" s="9" t="s">
        <v>31</v>
      </c>
      <c r="B6" s="9" t="s">
        <v>32</v>
      </c>
      <c r="C6" s="9" t="s">
        <v>2360</v>
      </c>
      <c r="D6" s="74" t="s">
        <v>1942</v>
      </c>
      <c r="E6" s="30" t="s">
        <v>1943</v>
      </c>
      <c r="F6" s="30"/>
      <c r="G6" s="12">
        <v>3</v>
      </c>
      <c r="H6" s="12">
        <f t="shared" si="0"/>
        <v>6</v>
      </c>
      <c r="I6" s="9">
        <v>765</v>
      </c>
      <c r="J6" s="13">
        <v>0.21</v>
      </c>
      <c r="K6" s="9">
        <f t="shared" si="1"/>
        <v>925.65</v>
      </c>
      <c r="L6" s="14">
        <f t="shared" si="2"/>
        <v>4590</v>
      </c>
      <c r="M6" s="14">
        <f t="shared" si="3"/>
        <v>5553.9</v>
      </c>
      <c r="N6" s="15" t="s">
        <v>23</v>
      </c>
      <c r="O6" s="28">
        <v>1</v>
      </c>
      <c r="P6" s="102"/>
      <c r="Q6" s="48">
        <f t="shared" si="4"/>
        <v>0</v>
      </c>
      <c r="R6" s="48">
        <f t="shared" si="5"/>
        <v>0</v>
      </c>
      <c r="S6" s="48">
        <f t="shared" si="6"/>
        <v>0</v>
      </c>
      <c r="T6" s="102"/>
    </row>
    <row r="7" spans="1:20" ht="63" x14ac:dyDescent="0.2">
      <c r="A7" s="29" t="s">
        <v>31</v>
      </c>
      <c r="B7" s="29" t="s">
        <v>32</v>
      </c>
      <c r="C7" s="9" t="s">
        <v>1659</v>
      </c>
      <c r="D7" s="75" t="s">
        <v>1658</v>
      </c>
      <c r="E7" s="30" t="s">
        <v>1659</v>
      </c>
      <c r="F7" s="29"/>
      <c r="G7" s="12">
        <v>2</v>
      </c>
      <c r="H7" s="12">
        <f t="shared" si="0"/>
        <v>4</v>
      </c>
      <c r="I7" s="9">
        <v>48.88</v>
      </c>
      <c r="J7" s="13">
        <v>0.21</v>
      </c>
      <c r="K7" s="9">
        <f t="shared" si="1"/>
        <v>59.144800000000004</v>
      </c>
      <c r="L7" s="14">
        <f t="shared" si="2"/>
        <v>195.52</v>
      </c>
      <c r="M7" s="14">
        <f t="shared" si="3"/>
        <v>236.57920000000001</v>
      </c>
      <c r="N7" s="15" t="s">
        <v>23</v>
      </c>
      <c r="O7" s="28">
        <v>1</v>
      </c>
      <c r="P7" s="102"/>
      <c r="Q7" s="48">
        <f t="shared" si="4"/>
        <v>0</v>
      </c>
      <c r="R7" s="48">
        <f t="shared" si="5"/>
        <v>0</v>
      </c>
      <c r="S7" s="48">
        <f t="shared" si="6"/>
        <v>0</v>
      </c>
      <c r="T7" s="102"/>
    </row>
    <row r="8" spans="1:20" ht="63" x14ac:dyDescent="0.2">
      <c r="A8" s="29" t="s">
        <v>31</v>
      </c>
      <c r="B8" s="29" t="s">
        <v>32</v>
      </c>
      <c r="C8" s="9" t="s">
        <v>1661</v>
      </c>
      <c r="D8" s="75" t="s">
        <v>1660</v>
      </c>
      <c r="E8" s="30" t="s">
        <v>1661</v>
      </c>
      <c r="F8" s="29"/>
      <c r="G8" s="12">
        <v>2</v>
      </c>
      <c r="H8" s="12">
        <f t="shared" si="0"/>
        <v>4</v>
      </c>
      <c r="I8" s="9">
        <v>38</v>
      </c>
      <c r="J8" s="13">
        <v>0.21</v>
      </c>
      <c r="K8" s="9">
        <f t="shared" si="1"/>
        <v>45.98</v>
      </c>
      <c r="L8" s="14">
        <f t="shared" si="2"/>
        <v>152</v>
      </c>
      <c r="M8" s="14">
        <f t="shared" si="3"/>
        <v>183.92</v>
      </c>
      <c r="N8" s="15" t="s">
        <v>23</v>
      </c>
      <c r="O8" s="28">
        <v>1</v>
      </c>
      <c r="P8" s="102"/>
      <c r="Q8" s="48">
        <f t="shared" si="4"/>
        <v>0</v>
      </c>
      <c r="R8" s="48">
        <f t="shared" si="5"/>
        <v>0</v>
      </c>
      <c r="S8" s="48">
        <f t="shared" si="6"/>
        <v>0</v>
      </c>
      <c r="T8" s="102"/>
    </row>
    <row r="9" spans="1:20" ht="63" x14ac:dyDescent="0.2">
      <c r="A9" s="29" t="s">
        <v>31</v>
      </c>
      <c r="B9" s="29" t="s">
        <v>32</v>
      </c>
      <c r="C9" s="9" t="s">
        <v>2361</v>
      </c>
      <c r="D9" s="75" t="s">
        <v>1662</v>
      </c>
      <c r="E9" s="30" t="s">
        <v>1663</v>
      </c>
      <c r="F9" s="29"/>
      <c r="G9" s="12">
        <v>2</v>
      </c>
      <c r="H9" s="12">
        <f t="shared" si="0"/>
        <v>4</v>
      </c>
      <c r="I9" s="9">
        <v>38</v>
      </c>
      <c r="J9" s="13">
        <v>0.21</v>
      </c>
      <c r="K9" s="9">
        <f t="shared" si="1"/>
        <v>45.98</v>
      </c>
      <c r="L9" s="14">
        <f t="shared" si="2"/>
        <v>152</v>
      </c>
      <c r="M9" s="14">
        <f t="shared" si="3"/>
        <v>183.92</v>
      </c>
      <c r="N9" s="15" t="s">
        <v>23</v>
      </c>
      <c r="O9" s="28">
        <v>1</v>
      </c>
      <c r="P9" s="102"/>
      <c r="Q9" s="48">
        <f t="shared" si="4"/>
        <v>0</v>
      </c>
      <c r="R9" s="48">
        <f t="shared" si="5"/>
        <v>0</v>
      </c>
      <c r="S9" s="48">
        <f t="shared" si="6"/>
        <v>0</v>
      </c>
      <c r="T9" s="102"/>
    </row>
    <row r="10" spans="1:20" ht="63" x14ac:dyDescent="0.2">
      <c r="A10" s="9" t="s">
        <v>31</v>
      </c>
      <c r="B10" s="9" t="s">
        <v>32</v>
      </c>
      <c r="C10" s="9" t="s">
        <v>2362</v>
      </c>
      <c r="D10" s="74" t="s">
        <v>1898</v>
      </c>
      <c r="E10" s="29" t="s">
        <v>1899</v>
      </c>
      <c r="F10" s="29"/>
      <c r="G10" s="12">
        <v>1</v>
      </c>
      <c r="H10" s="12">
        <f t="shared" si="0"/>
        <v>2</v>
      </c>
      <c r="I10" s="9">
        <v>38</v>
      </c>
      <c r="J10" s="13">
        <v>0.21</v>
      </c>
      <c r="K10" s="9">
        <f t="shared" si="1"/>
        <v>45.98</v>
      </c>
      <c r="L10" s="14">
        <f t="shared" si="2"/>
        <v>76</v>
      </c>
      <c r="M10" s="14">
        <f t="shared" si="3"/>
        <v>91.96</v>
      </c>
      <c r="N10" s="15" t="s">
        <v>23</v>
      </c>
      <c r="O10" s="28">
        <v>1</v>
      </c>
      <c r="P10" s="102"/>
      <c r="Q10" s="48">
        <f t="shared" si="4"/>
        <v>0</v>
      </c>
      <c r="R10" s="48">
        <f t="shared" si="5"/>
        <v>0</v>
      </c>
      <c r="S10" s="48">
        <f t="shared" si="6"/>
        <v>0</v>
      </c>
      <c r="T10" s="102"/>
    </row>
    <row r="11" spans="1:20" ht="63" x14ac:dyDescent="0.2">
      <c r="A11" s="9" t="s">
        <v>31</v>
      </c>
      <c r="B11" s="9" t="s">
        <v>32</v>
      </c>
      <c r="C11" s="9" t="s">
        <v>1956</v>
      </c>
      <c r="D11" s="74" t="s">
        <v>1955</v>
      </c>
      <c r="E11" s="11" t="s">
        <v>1956</v>
      </c>
      <c r="F11" s="10"/>
      <c r="G11" s="12">
        <v>11</v>
      </c>
      <c r="H11" s="12">
        <f t="shared" si="0"/>
        <v>22</v>
      </c>
      <c r="I11" s="9">
        <v>11.22</v>
      </c>
      <c r="J11" s="13">
        <v>0.21</v>
      </c>
      <c r="K11" s="9">
        <f t="shared" si="1"/>
        <v>13.5762</v>
      </c>
      <c r="L11" s="14">
        <f t="shared" si="2"/>
        <v>246.84</v>
      </c>
      <c r="M11" s="14">
        <f t="shared" si="3"/>
        <v>298.6764</v>
      </c>
      <c r="N11" s="15" t="s">
        <v>23</v>
      </c>
      <c r="O11" s="16">
        <v>1</v>
      </c>
      <c r="P11" s="102"/>
      <c r="Q11" s="48">
        <f t="shared" si="4"/>
        <v>0</v>
      </c>
      <c r="R11" s="48">
        <f t="shared" si="5"/>
        <v>0</v>
      </c>
      <c r="S11" s="48">
        <f t="shared" si="6"/>
        <v>0</v>
      </c>
      <c r="T11" s="102"/>
    </row>
    <row r="12" spans="1:20" ht="63" x14ac:dyDescent="0.2">
      <c r="A12" s="9" t="s">
        <v>31</v>
      </c>
      <c r="B12" s="9" t="s">
        <v>32</v>
      </c>
      <c r="C12" s="9" t="s">
        <v>1959</v>
      </c>
      <c r="D12" s="74" t="s">
        <v>1957</v>
      </c>
      <c r="E12" s="11" t="s">
        <v>1959</v>
      </c>
      <c r="F12" s="10"/>
      <c r="G12" s="12">
        <v>11</v>
      </c>
      <c r="H12" s="12">
        <f t="shared" si="0"/>
        <v>22</v>
      </c>
      <c r="I12" s="9">
        <v>7.14</v>
      </c>
      <c r="J12" s="13">
        <v>0.21</v>
      </c>
      <c r="K12" s="9">
        <f t="shared" si="1"/>
        <v>8.6394000000000002</v>
      </c>
      <c r="L12" s="14">
        <f t="shared" si="2"/>
        <v>157.07999999999998</v>
      </c>
      <c r="M12" s="14">
        <f t="shared" si="3"/>
        <v>190.06679999999997</v>
      </c>
      <c r="N12" s="15" t="s">
        <v>23</v>
      </c>
      <c r="O12" s="16">
        <v>1</v>
      </c>
      <c r="P12" s="102"/>
      <c r="Q12" s="48">
        <f t="shared" si="4"/>
        <v>0</v>
      </c>
      <c r="R12" s="48">
        <f t="shared" si="5"/>
        <v>0</v>
      </c>
      <c r="S12" s="48">
        <f t="shared" si="6"/>
        <v>0</v>
      </c>
      <c r="T12" s="102"/>
    </row>
    <row r="13" spans="1:20" ht="63" x14ac:dyDescent="0.2">
      <c r="A13" s="9" t="s">
        <v>31</v>
      </c>
      <c r="B13" s="9" t="s">
        <v>32</v>
      </c>
      <c r="C13" s="9" t="s">
        <v>1960</v>
      </c>
      <c r="D13" s="74" t="s">
        <v>1958</v>
      </c>
      <c r="E13" s="11" t="s">
        <v>1960</v>
      </c>
      <c r="F13" s="10"/>
      <c r="G13" s="12">
        <v>11</v>
      </c>
      <c r="H13" s="12">
        <f t="shared" si="0"/>
        <v>22</v>
      </c>
      <c r="I13" s="9">
        <v>7.14</v>
      </c>
      <c r="J13" s="13">
        <v>0.21</v>
      </c>
      <c r="K13" s="9">
        <f t="shared" si="1"/>
        <v>8.6394000000000002</v>
      </c>
      <c r="L13" s="14">
        <f t="shared" si="2"/>
        <v>157.07999999999998</v>
      </c>
      <c r="M13" s="14">
        <f t="shared" si="3"/>
        <v>190.06679999999997</v>
      </c>
      <c r="N13" s="15" t="s">
        <v>23</v>
      </c>
      <c r="O13" s="16">
        <v>1</v>
      </c>
      <c r="P13" s="102"/>
      <c r="Q13" s="48">
        <f t="shared" si="4"/>
        <v>0</v>
      </c>
      <c r="R13" s="48">
        <f t="shared" si="5"/>
        <v>0</v>
      </c>
      <c r="S13" s="48">
        <f t="shared" si="6"/>
        <v>0</v>
      </c>
      <c r="T13" s="102"/>
    </row>
    <row r="14" spans="1:20" ht="63" x14ac:dyDescent="0.2">
      <c r="A14" s="29" t="s">
        <v>31</v>
      </c>
      <c r="B14" s="29" t="s">
        <v>32</v>
      </c>
      <c r="C14" s="9" t="s">
        <v>1621</v>
      </c>
      <c r="D14" s="74" t="s">
        <v>1620</v>
      </c>
      <c r="E14" s="29" t="s">
        <v>1621</v>
      </c>
      <c r="F14" s="29" t="s">
        <v>1622</v>
      </c>
      <c r="G14" s="12">
        <v>2</v>
      </c>
      <c r="H14" s="12">
        <f t="shared" si="0"/>
        <v>4</v>
      </c>
      <c r="I14" s="9">
        <v>76.319999999999993</v>
      </c>
      <c r="J14" s="13">
        <v>0.21</v>
      </c>
      <c r="K14" s="9">
        <f t="shared" si="1"/>
        <v>92.347199999999987</v>
      </c>
      <c r="L14" s="14">
        <f t="shared" si="2"/>
        <v>305.27999999999997</v>
      </c>
      <c r="M14" s="14">
        <f t="shared" si="3"/>
        <v>369.38879999999995</v>
      </c>
      <c r="N14" s="15" t="s">
        <v>23</v>
      </c>
      <c r="O14" s="28">
        <v>1</v>
      </c>
      <c r="P14" s="102"/>
      <c r="Q14" s="48">
        <f t="shared" si="4"/>
        <v>0</v>
      </c>
      <c r="R14" s="48">
        <f t="shared" si="5"/>
        <v>0</v>
      </c>
      <c r="S14" s="48">
        <f t="shared" si="6"/>
        <v>0</v>
      </c>
      <c r="T14" s="102"/>
    </row>
    <row r="15" spans="1:20" ht="63" x14ac:dyDescent="0.2">
      <c r="A15" s="29" t="s">
        <v>31</v>
      </c>
      <c r="B15" s="29" t="s">
        <v>32</v>
      </c>
      <c r="C15" s="9" t="s">
        <v>1624</v>
      </c>
      <c r="D15" s="74" t="s">
        <v>1623</v>
      </c>
      <c r="E15" s="29" t="s">
        <v>1624</v>
      </c>
      <c r="F15" s="29" t="s">
        <v>1625</v>
      </c>
      <c r="G15" s="12">
        <v>2</v>
      </c>
      <c r="H15" s="12">
        <f t="shared" si="0"/>
        <v>4</v>
      </c>
      <c r="I15" s="9">
        <v>107.65</v>
      </c>
      <c r="J15" s="13">
        <v>0.21</v>
      </c>
      <c r="K15" s="9">
        <f t="shared" si="1"/>
        <v>130.25650000000002</v>
      </c>
      <c r="L15" s="14">
        <f t="shared" si="2"/>
        <v>430.6</v>
      </c>
      <c r="M15" s="14">
        <f t="shared" si="3"/>
        <v>521.02600000000007</v>
      </c>
      <c r="N15" s="15" t="s">
        <v>23</v>
      </c>
      <c r="O15" s="28">
        <v>1</v>
      </c>
      <c r="P15" s="102"/>
      <c r="Q15" s="48">
        <f t="shared" si="4"/>
        <v>0</v>
      </c>
      <c r="R15" s="48">
        <f t="shared" si="5"/>
        <v>0</v>
      </c>
      <c r="S15" s="48">
        <f t="shared" si="6"/>
        <v>0</v>
      </c>
      <c r="T15" s="102"/>
    </row>
    <row r="16" spans="1:20" ht="63" x14ac:dyDescent="0.2">
      <c r="A16" s="29" t="s">
        <v>31</v>
      </c>
      <c r="B16" s="29" t="s">
        <v>32</v>
      </c>
      <c r="C16" s="9" t="s">
        <v>1627</v>
      </c>
      <c r="D16" s="74" t="s">
        <v>1626</v>
      </c>
      <c r="E16" s="29" t="s">
        <v>1627</v>
      </c>
      <c r="F16" s="29" t="s">
        <v>1628</v>
      </c>
      <c r="G16" s="12">
        <v>1</v>
      </c>
      <c r="H16" s="12">
        <f t="shared" si="0"/>
        <v>2</v>
      </c>
      <c r="I16" s="9">
        <v>14.06</v>
      </c>
      <c r="J16" s="13">
        <v>0.21</v>
      </c>
      <c r="K16" s="9">
        <f t="shared" si="1"/>
        <v>17.012599999999999</v>
      </c>
      <c r="L16" s="14">
        <f t="shared" si="2"/>
        <v>28.12</v>
      </c>
      <c r="M16" s="14">
        <f t="shared" si="3"/>
        <v>34.025199999999998</v>
      </c>
      <c r="N16" s="15" t="s">
        <v>23</v>
      </c>
      <c r="O16" s="28">
        <v>1</v>
      </c>
      <c r="P16" s="102"/>
      <c r="Q16" s="48">
        <f t="shared" si="4"/>
        <v>0</v>
      </c>
      <c r="R16" s="48">
        <f t="shared" si="5"/>
        <v>0</v>
      </c>
      <c r="S16" s="48">
        <f t="shared" si="6"/>
        <v>0</v>
      </c>
      <c r="T16" s="102"/>
    </row>
    <row r="17" spans="1:20" ht="63" x14ac:dyDescent="0.2">
      <c r="A17" s="29" t="s">
        <v>31</v>
      </c>
      <c r="B17" s="29" t="s">
        <v>32</v>
      </c>
      <c r="C17" s="9" t="s">
        <v>1630</v>
      </c>
      <c r="D17" s="74" t="s">
        <v>1629</v>
      </c>
      <c r="E17" s="29" t="s">
        <v>1630</v>
      </c>
      <c r="F17" s="29" t="s">
        <v>1631</v>
      </c>
      <c r="G17" s="12">
        <v>1</v>
      </c>
      <c r="H17" s="12">
        <f t="shared" si="0"/>
        <v>2</v>
      </c>
      <c r="I17" s="9">
        <v>28.14</v>
      </c>
      <c r="J17" s="13">
        <v>0.21</v>
      </c>
      <c r="K17" s="9">
        <f t="shared" si="1"/>
        <v>34.049399999999999</v>
      </c>
      <c r="L17" s="14">
        <f t="shared" si="2"/>
        <v>56.28</v>
      </c>
      <c r="M17" s="14">
        <f t="shared" si="3"/>
        <v>68.098799999999997</v>
      </c>
      <c r="N17" s="15" t="s">
        <v>23</v>
      </c>
      <c r="O17" s="28">
        <v>1</v>
      </c>
      <c r="P17" s="102"/>
      <c r="Q17" s="48">
        <f t="shared" si="4"/>
        <v>0</v>
      </c>
      <c r="R17" s="48">
        <f t="shared" si="5"/>
        <v>0</v>
      </c>
      <c r="S17" s="48">
        <f t="shared" si="6"/>
        <v>0</v>
      </c>
      <c r="T17" s="102"/>
    </row>
    <row r="18" spans="1:20" ht="63" x14ac:dyDescent="0.2">
      <c r="A18" s="29" t="s">
        <v>31</v>
      </c>
      <c r="B18" s="29" t="s">
        <v>32</v>
      </c>
      <c r="C18" s="9" t="s">
        <v>2363</v>
      </c>
      <c r="D18" s="74" t="s">
        <v>1635</v>
      </c>
      <c r="E18" s="29" t="s">
        <v>1636</v>
      </c>
      <c r="F18" s="29" t="s">
        <v>1637</v>
      </c>
      <c r="G18" s="12">
        <v>5</v>
      </c>
      <c r="H18" s="12">
        <f t="shared" si="0"/>
        <v>10</v>
      </c>
      <c r="I18" s="9">
        <v>61.2</v>
      </c>
      <c r="J18" s="13">
        <v>0.21</v>
      </c>
      <c r="K18" s="9">
        <f t="shared" si="1"/>
        <v>74.052000000000007</v>
      </c>
      <c r="L18" s="14">
        <f t="shared" si="2"/>
        <v>612</v>
      </c>
      <c r="M18" s="14">
        <f t="shared" si="3"/>
        <v>740.52</v>
      </c>
      <c r="N18" s="15" t="s">
        <v>23</v>
      </c>
      <c r="O18" s="28">
        <v>1</v>
      </c>
      <c r="P18" s="102"/>
      <c r="Q18" s="48">
        <f t="shared" si="4"/>
        <v>0</v>
      </c>
      <c r="R18" s="48">
        <f t="shared" si="5"/>
        <v>0</v>
      </c>
      <c r="S18" s="48">
        <f t="shared" si="6"/>
        <v>0</v>
      </c>
      <c r="T18" s="102"/>
    </row>
    <row r="19" spans="1:20" ht="173.25" x14ac:dyDescent="0.2">
      <c r="A19" s="29" t="s">
        <v>31</v>
      </c>
      <c r="B19" s="29" t="s">
        <v>32</v>
      </c>
      <c r="C19" s="9" t="s">
        <v>2364</v>
      </c>
      <c r="D19" s="74" t="s">
        <v>1638</v>
      </c>
      <c r="E19" s="29" t="s">
        <v>1639</v>
      </c>
      <c r="F19" s="29" t="s">
        <v>1640</v>
      </c>
      <c r="G19" s="12">
        <v>2</v>
      </c>
      <c r="H19" s="12">
        <f t="shared" si="0"/>
        <v>4</v>
      </c>
      <c r="I19" s="9">
        <v>56.1</v>
      </c>
      <c r="J19" s="13">
        <v>0.21</v>
      </c>
      <c r="K19" s="9">
        <f t="shared" si="1"/>
        <v>67.881</v>
      </c>
      <c r="L19" s="14">
        <f t="shared" si="2"/>
        <v>224.4</v>
      </c>
      <c r="M19" s="14">
        <f t="shared" si="3"/>
        <v>271.524</v>
      </c>
      <c r="N19" s="15" t="s">
        <v>23</v>
      </c>
      <c r="O19" s="28">
        <v>1</v>
      </c>
      <c r="P19" s="102"/>
      <c r="Q19" s="48">
        <f t="shared" si="4"/>
        <v>0</v>
      </c>
      <c r="R19" s="48">
        <f t="shared" si="5"/>
        <v>0</v>
      </c>
      <c r="S19" s="48">
        <f t="shared" si="6"/>
        <v>0</v>
      </c>
      <c r="T19" s="102"/>
    </row>
    <row r="20" spans="1:20" ht="78.75" x14ac:dyDescent="0.2">
      <c r="A20" s="29" t="s">
        <v>31</v>
      </c>
      <c r="B20" s="29" t="s">
        <v>32</v>
      </c>
      <c r="C20" s="9" t="s">
        <v>2365</v>
      </c>
      <c r="D20" s="74" t="s">
        <v>1641</v>
      </c>
      <c r="E20" s="29" t="s">
        <v>1642</v>
      </c>
      <c r="F20" s="29" t="s">
        <v>1643</v>
      </c>
      <c r="G20" s="12">
        <v>5</v>
      </c>
      <c r="H20" s="12">
        <f t="shared" si="0"/>
        <v>10</v>
      </c>
      <c r="I20" s="9">
        <v>45.9</v>
      </c>
      <c r="J20" s="13">
        <v>0.21</v>
      </c>
      <c r="K20" s="9">
        <f t="shared" si="1"/>
        <v>55.539000000000001</v>
      </c>
      <c r="L20" s="14">
        <f t="shared" si="2"/>
        <v>459</v>
      </c>
      <c r="M20" s="14">
        <f t="shared" si="3"/>
        <v>555.39</v>
      </c>
      <c r="N20" s="15" t="s">
        <v>14</v>
      </c>
      <c r="O20" s="28">
        <v>5</v>
      </c>
      <c r="P20" s="102"/>
      <c r="Q20" s="48">
        <f t="shared" si="4"/>
        <v>0</v>
      </c>
      <c r="R20" s="48">
        <f t="shared" si="5"/>
        <v>0</v>
      </c>
      <c r="S20" s="48">
        <f t="shared" si="6"/>
        <v>0</v>
      </c>
      <c r="T20" s="102"/>
    </row>
    <row r="21" spans="1:20" ht="63" x14ac:dyDescent="0.2">
      <c r="A21" s="29" t="s">
        <v>31</v>
      </c>
      <c r="B21" s="29" t="s">
        <v>32</v>
      </c>
      <c r="C21" s="9" t="s">
        <v>2366</v>
      </c>
      <c r="D21" s="74" t="s">
        <v>1644</v>
      </c>
      <c r="E21" s="29" t="s">
        <v>1645</v>
      </c>
      <c r="F21" s="29"/>
      <c r="G21" s="12">
        <v>5</v>
      </c>
      <c r="H21" s="12">
        <f t="shared" si="0"/>
        <v>10</v>
      </c>
      <c r="I21" s="9">
        <v>61.2</v>
      </c>
      <c r="J21" s="13">
        <v>0.21</v>
      </c>
      <c r="K21" s="9">
        <f t="shared" si="1"/>
        <v>74.052000000000007</v>
      </c>
      <c r="L21" s="14">
        <f t="shared" si="2"/>
        <v>612</v>
      </c>
      <c r="M21" s="14">
        <f t="shared" si="3"/>
        <v>740.52</v>
      </c>
      <c r="N21" s="15" t="s">
        <v>23</v>
      </c>
      <c r="O21" s="28">
        <v>1</v>
      </c>
      <c r="P21" s="102"/>
      <c r="Q21" s="48">
        <f t="shared" si="4"/>
        <v>0</v>
      </c>
      <c r="R21" s="48">
        <f t="shared" si="5"/>
        <v>0</v>
      </c>
      <c r="S21" s="48">
        <f t="shared" si="6"/>
        <v>0</v>
      </c>
      <c r="T21" s="102"/>
    </row>
    <row r="22" spans="1:20" ht="63" x14ac:dyDescent="0.2">
      <c r="A22" s="29" t="s">
        <v>31</v>
      </c>
      <c r="B22" s="29" t="s">
        <v>32</v>
      </c>
      <c r="C22" s="9" t="s">
        <v>2367</v>
      </c>
      <c r="D22" s="74" t="s">
        <v>1646</v>
      </c>
      <c r="E22" s="29" t="s">
        <v>1647</v>
      </c>
      <c r="F22" s="29"/>
      <c r="G22" s="12">
        <v>5</v>
      </c>
      <c r="H22" s="12">
        <f t="shared" si="0"/>
        <v>10</v>
      </c>
      <c r="I22" s="9">
        <v>61.2</v>
      </c>
      <c r="J22" s="13">
        <v>0.21</v>
      </c>
      <c r="K22" s="9">
        <f t="shared" si="1"/>
        <v>74.052000000000007</v>
      </c>
      <c r="L22" s="14">
        <f t="shared" si="2"/>
        <v>612</v>
      </c>
      <c r="M22" s="14">
        <f t="shared" si="3"/>
        <v>740.52</v>
      </c>
      <c r="N22" s="15" t="s">
        <v>23</v>
      </c>
      <c r="O22" s="28">
        <v>1</v>
      </c>
      <c r="P22" s="102"/>
      <c r="Q22" s="48">
        <f t="shared" si="4"/>
        <v>0</v>
      </c>
      <c r="R22" s="48">
        <f t="shared" si="5"/>
        <v>0</v>
      </c>
      <c r="S22" s="48">
        <f t="shared" si="6"/>
        <v>0</v>
      </c>
      <c r="T22" s="102"/>
    </row>
    <row r="23" spans="1:20" ht="63" x14ac:dyDescent="0.2">
      <c r="A23" s="29" t="s">
        <v>31</v>
      </c>
      <c r="B23" s="29" t="s">
        <v>32</v>
      </c>
      <c r="C23" s="9" t="s">
        <v>2368</v>
      </c>
      <c r="D23" s="74" t="s">
        <v>1648</v>
      </c>
      <c r="E23" s="29" t="s">
        <v>1649</v>
      </c>
      <c r="F23" s="29"/>
      <c r="G23" s="12">
        <v>5</v>
      </c>
      <c r="H23" s="12">
        <f t="shared" si="0"/>
        <v>10</v>
      </c>
      <c r="I23" s="9">
        <v>76.5</v>
      </c>
      <c r="J23" s="13">
        <v>0.21</v>
      </c>
      <c r="K23" s="9">
        <f t="shared" si="1"/>
        <v>92.564999999999998</v>
      </c>
      <c r="L23" s="14">
        <f t="shared" si="2"/>
        <v>765</v>
      </c>
      <c r="M23" s="14">
        <f t="shared" si="3"/>
        <v>925.65</v>
      </c>
      <c r="N23" s="15" t="s">
        <v>23</v>
      </c>
      <c r="O23" s="28">
        <v>1</v>
      </c>
      <c r="P23" s="102"/>
      <c r="Q23" s="48">
        <f t="shared" si="4"/>
        <v>0</v>
      </c>
      <c r="R23" s="48">
        <f t="shared" si="5"/>
        <v>0</v>
      </c>
      <c r="S23" s="48">
        <f t="shared" si="6"/>
        <v>0</v>
      </c>
      <c r="T23" s="102"/>
    </row>
    <row r="24" spans="1:20" ht="63" x14ac:dyDescent="0.2">
      <c r="A24" s="29" t="s">
        <v>31</v>
      </c>
      <c r="B24" s="29" t="s">
        <v>32</v>
      </c>
      <c r="C24" s="9" t="s">
        <v>2369</v>
      </c>
      <c r="D24" s="74" t="s">
        <v>1650</v>
      </c>
      <c r="E24" s="29" t="s">
        <v>1651</v>
      </c>
      <c r="F24" s="29" t="s">
        <v>1652</v>
      </c>
      <c r="G24" s="12">
        <v>5</v>
      </c>
      <c r="H24" s="12">
        <f t="shared" si="0"/>
        <v>10</v>
      </c>
      <c r="I24" s="9">
        <v>61.2</v>
      </c>
      <c r="J24" s="13">
        <v>0.21</v>
      </c>
      <c r="K24" s="9">
        <f t="shared" si="1"/>
        <v>74.052000000000007</v>
      </c>
      <c r="L24" s="14">
        <f t="shared" si="2"/>
        <v>612</v>
      </c>
      <c r="M24" s="14">
        <f t="shared" si="3"/>
        <v>740.52</v>
      </c>
      <c r="N24" s="15" t="s">
        <v>14</v>
      </c>
      <c r="O24" s="28">
        <v>15</v>
      </c>
      <c r="P24" s="102"/>
      <c r="Q24" s="48">
        <f t="shared" si="4"/>
        <v>0</v>
      </c>
      <c r="R24" s="48">
        <f t="shared" si="5"/>
        <v>0</v>
      </c>
      <c r="S24" s="48">
        <f t="shared" si="6"/>
        <v>0</v>
      </c>
      <c r="T24" s="102"/>
    </row>
    <row r="25" spans="1:20" ht="63" x14ac:dyDescent="0.2">
      <c r="A25" s="29" t="s">
        <v>31</v>
      </c>
      <c r="B25" s="29" t="s">
        <v>32</v>
      </c>
      <c r="C25" s="9" t="s">
        <v>1654</v>
      </c>
      <c r="D25" s="74" t="s">
        <v>1653</v>
      </c>
      <c r="E25" s="29" t="s">
        <v>1654</v>
      </c>
      <c r="F25" s="29" t="s">
        <v>1655</v>
      </c>
      <c r="G25" s="12">
        <v>4</v>
      </c>
      <c r="H25" s="12">
        <f t="shared" si="0"/>
        <v>8</v>
      </c>
      <c r="I25" s="9">
        <v>163.19999999999999</v>
      </c>
      <c r="J25" s="13">
        <v>0.21</v>
      </c>
      <c r="K25" s="9">
        <f t="shared" si="1"/>
        <v>197.47199999999998</v>
      </c>
      <c r="L25" s="14">
        <f t="shared" si="2"/>
        <v>1305.5999999999999</v>
      </c>
      <c r="M25" s="14">
        <f t="shared" si="3"/>
        <v>1579.7759999999998</v>
      </c>
      <c r="N25" s="15" t="s">
        <v>23</v>
      </c>
      <c r="O25" s="28">
        <v>1</v>
      </c>
      <c r="P25" s="102"/>
      <c r="Q25" s="48">
        <f t="shared" si="4"/>
        <v>0</v>
      </c>
      <c r="R25" s="48">
        <f t="shared" si="5"/>
        <v>0</v>
      </c>
      <c r="S25" s="48">
        <f t="shared" si="6"/>
        <v>0</v>
      </c>
      <c r="T25" s="102"/>
    </row>
    <row r="26" spans="1:20" ht="63" x14ac:dyDescent="0.2">
      <c r="A26" s="29" t="s">
        <v>31</v>
      </c>
      <c r="B26" s="29" t="s">
        <v>32</v>
      </c>
      <c r="C26" s="9" t="s">
        <v>2370</v>
      </c>
      <c r="D26" s="74" t="s">
        <v>1656</v>
      </c>
      <c r="E26" s="37" t="s">
        <v>1657</v>
      </c>
      <c r="F26" s="29"/>
      <c r="G26" s="12">
        <v>5</v>
      </c>
      <c r="H26" s="12">
        <f t="shared" si="0"/>
        <v>10</v>
      </c>
      <c r="I26" s="9">
        <v>15.3</v>
      </c>
      <c r="J26" s="13">
        <v>0.21</v>
      </c>
      <c r="K26" s="9">
        <f t="shared" si="1"/>
        <v>18.513000000000002</v>
      </c>
      <c r="L26" s="14">
        <f t="shared" si="2"/>
        <v>153</v>
      </c>
      <c r="M26" s="14">
        <f t="shared" si="3"/>
        <v>185.13</v>
      </c>
      <c r="N26" s="15" t="s">
        <v>23</v>
      </c>
      <c r="O26" s="28">
        <v>1</v>
      </c>
      <c r="P26" s="102"/>
      <c r="Q26" s="48">
        <f t="shared" si="4"/>
        <v>0</v>
      </c>
      <c r="R26" s="48">
        <f t="shared" si="5"/>
        <v>0</v>
      </c>
      <c r="S26" s="48">
        <f t="shared" si="6"/>
        <v>0</v>
      </c>
      <c r="T26" s="102"/>
    </row>
    <row r="27" spans="1:20" ht="78.75" x14ac:dyDescent="0.2">
      <c r="A27" s="9" t="s">
        <v>31</v>
      </c>
      <c r="B27" s="9" t="s">
        <v>32</v>
      </c>
      <c r="C27" s="9" t="s">
        <v>2371</v>
      </c>
      <c r="D27" s="74" t="s">
        <v>1940</v>
      </c>
      <c r="E27" s="36" t="s">
        <v>1941</v>
      </c>
      <c r="F27" s="30">
        <v>75438</v>
      </c>
      <c r="G27" s="12">
        <v>15</v>
      </c>
      <c r="H27" s="12">
        <f t="shared" si="0"/>
        <v>30</v>
      </c>
      <c r="I27" s="9">
        <v>102</v>
      </c>
      <c r="J27" s="13">
        <v>0.21</v>
      </c>
      <c r="K27" s="9">
        <f t="shared" si="1"/>
        <v>123.42</v>
      </c>
      <c r="L27" s="14">
        <f t="shared" si="2"/>
        <v>3060</v>
      </c>
      <c r="M27" s="14">
        <f t="shared" si="3"/>
        <v>3702.6</v>
      </c>
      <c r="N27" s="15" t="s">
        <v>23</v>
      </c>
      <c r="O27" s="28">
        <v>1</v>
      </c>
      <c r="P27" s="102"/>
      <c r="Q27" s="48">
        <f t="shared" si="4"/>
        <v>0</v>
      </c>
      <c r="R27" s="48">
        <f t="shared" si="5"/>
        <v>0</v>
      </c>
      <c r="S27" s="48">
        <f t="shared" si="6"/>
        <v>0</v>
      </c>
      <c r="T27" s="102"/>
    </row>
    <row r="28" spans="1:20" ht="63" x14ac:dyDescent="0.2">
      <c r="A28" s="9" t="s">
        <v>31</v>
      </c>
      <c r="B28" s="9" t="s">
        <v>32</v>
      </c>
      <c r="C28" s="9" t="s">
        <v>2372</v>
      </c>
      <c r="D28" s="74" t="s">
        <v>1944</v>
      </c>
      <c r="E28" s="36" t="s">
        <v>1945</v>
      </c>
      <c r="F28" s="30">
        <v>74942</v>
      </c>
      <c r="G28" s="12">
        <v>4</v>
      </c>
      <c r="H28" s="12">
        <f t="shared" si="0"/>
        <v>8</v>
      </c>
      <c r="I28" s="9">
        <v>142.80000000000001</v>
      </c>
      <c r="J28" s="13">
        <v>0.21</v>
      </c>
      <c r="K28" s="9">
        <f t="shared" si="1"/>
        <v>172.78800000000001</v>
      </c>
      <c r="L28" s="14">
        <f t="shared" si="2"/>
        <v>1142.4000000000001</v>
      </c>
      <c r="M28" s="14">
        <f t="shared" si="3"/>
        <v>1382.3040000000001</v>
      </c>
      <c r="N28" s="15" t="s">
        <v>23</v>
      </c>
      <c r="O28" s="28">
        <v>1</v>
      </c>
      <c r="P28" s="102"/>
      <c r="Q28" s="48">
        <f t="shared" si="4"/>
        <v>0</v>
      </c>
      <c r="R28" s="48">
        <f t="shared" si="5"/>
        <v>0</v>
      </c>
      <c r="S28" s="48">
        <f t="shared" si="6"/>
        <v>0</v>
      </c>
      <c r="T28" s="102"/>
    </row>
    <row r="29" spans="1:20" ht="94.5" x14ac:dyDescent="0.2">
      <c r="A29" s="9" t="s">
        <v>31</v>
      </c>
      <c r="B29" s="9" t="s">
        <v>32</v>
      </c>
      <c r="C29" s="9" t="s">
        <v>2373</v>
      </c>
      <c r="D29" s="74" t="s">
        <v>1946</v>
      </c>
      <c r="E29" s="36" t="s">
        <v>1947</v>
      </c>
      <c r="F29" s="30">
        <v>81751</v>
      </c>
      <c r="G29" s="12">
        <v>4</v>
      </c>
      <c r="H29" s="12">
        <f t="shared" si="0"/>
        <v>8</v>
      </c>
      <c r="I29" s="9">
        <v>142.80000000000001</v>
      </c>
      <c r="J29" s="13">
        <v>0.21</v>
      </c>
      <c r="K29" s="9">
        <f t="shared" si="1"/>
        <v>172.78800000000001</v>
      </c>
      <c r="L29" s="14">
        <f t="shared" si="2"/>
        <v>1142.4000000000001</v>
      </c>
      <c r="M29" s="14">
        <f t="shared" si="3"/>
        <v>1382.3040000000001</v>
      </c>
      <c r="N29" s="15" t="s">
        <v>23</v>
      </c>
      <c r="O29" s="28">
        <v>1</v>
      </c>
      <c r="P29" s="102"/>
      <c r="Q29" s="48">
        <f t="shared" si="4"/>
        <v>0</v>
      </c>
      <c r="R29" s="48">
        <f t="shared" si="5"/>
        <v>0</v>
      </c>
      <c r="S29" s="48">
        <f t="shared" si="6"/>
        <v>0</v>
      </c>
      <c r="T29" s="102"/>
    </row>
    <row r="30" spans="1:20" ht="49.5" x14ac:dyDescent="0.2">
      <c r="K30" s="61" t="s">
        <v>1973</v>
      </c>
      <c r="L30" s="62">
        <f>SUM(L3:L29)</f>
        <v>57387.679999999993</v>
      </c>
      <c r="M30" s="63">
        <f>SUM(M3:M29)</f>
        <v>65613.072799999965</v>
      </c>
      <c r="O30" s="8"/>
      <c r="Q30" s="58" t="s">
        <v>1974</v>
      </c>
      <c r="R30" s="59">
        <f>SUM(R3:R29)</f>
        <v>0</v>
      </c>
      <c r="S30" s="60"/>
    </row>
    <row r="31" spans="1:20" ht="66" x14ac:dyDescent="0.2">
      <c r="Q31" s="54"/>
      <c r="R31" s="58" t="s">
        <v>1975</v>
      </c>
      <c r="S31" s="59">
        <f>SUM(S3:S29)</f>
        <v>0</v>
      </c>
    </row>
    <row r="35" spans="6:6" x14ac:dyDescent="0.2">
      <c r="F35" s="35"/>
    </row>
    <row r="36" spans="6:6" x14ac:dyDescent="0.2">
      <c r="F36" s="35"/>
    </row>
    <row r="37" spans="6:6" x14ac:dyDescent="0.2">
      <c r="F37" s="35"/>
    </row>
    <row r="38" spans="6:6" x14ac:dyDescent="0.2">
      <c r="F38" s="35"/>
    </row>
    <row r="39" spans="6:6" x14ac:dyDescent="0.2">
      <c r="F39" s="35"/>
    </row>
    <row r="40" spans="6:6" x14ac:dyDescent="0.2">
      <c r="F40" s="35"/>
    </row>
  </sheetData>
  <sheetProtection algorithmName="SHA-512" hashValue="sc7J7BL3dWc2qJPmK8qeBijjs5ieRiek5SsQa0ySD+yN953xliLbslGgrqGQgBGR03Qf7XhT/Hk9sT7nwFyoTQ==" saltValue="SzQqcvpFD6O3QjtAjgAt2Q==" spinCount="100000" sheet="1" objects="1" scenarios="1" selectLockedCells="1"/>
  <autoFilter ref="A2:O2" xr:uid="{6475AFDC-43D3-4ABA-9C45-710B06CA2DD5}">
    <sortState xmlns:xlrd2="http://schemas.microsoft.com/office/spreadsheetml/2017/richdata2" ref="A3:O31">
      <sortCondition ref="D2"/>
    </sortState>
  </autoFilter>
  <mergeCells count="1">
    <mergeCell ref="A1:O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9074f93-0823-4b68-83f1-0a6c8042d384">
      <Terms xmlns="http://schemas.microsoft.com/office/infopath/2007/PartnerControls"/>
    </lcf76f155ced4ddcb4097134ff3c332f>
    <TaxCatchAll xmlns="df2f2895-2310-4824-9eb1-9c94b49fd66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ADA5FAC3E2E88448683DE4DB4EDEA16" ma:contentTypeVersion="14" ma:contentTypeDescription="Crear nuevo documento." ma:contentTypeScope="" ma:versionID="d9b448df9501912d08016a4d84033148">
  <xsd:schema xmlns:xsd="http://www.w3.org/2001/XMLSchema" xmlns:xs="http://www.w3.org/2001/XMLSchema" xmlns:p="http://schemas.microsoft.com/office/2006/metadata/properties" xmlns:ns2="09074f93-0823-4b68-83f1-0a6c8042d384" xmlns:ns3="df2f2895-2310-4824-9eb1-9c94b49fd663" targetNamespace="http://schemas.microsoft.com/office/2006/metadata/properties" ma:root="true" ma:fieldsID="974e3bf89ba1b9b5ef7fbe97affed1e1" ns2:_="" ns3:_="">
    <xsd:import namespace="09074f93-0823-4b68-83f1-0a6c8042d384"/>
    <xsd:import namespace="df2f2895-2310-4824-9eb1-9c94b49fd66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74f93-0823-4b68-83f1-0a6c8042d3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1b7371a-905d-41b3-b913-0f3b48f497f9"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2f2895-2310-4824-9eb1-9c94b49fd66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68794be-46d2-45e7-b1c9-e731ad5a709c}" ma:internalName="TaxCatchAll" ma:showField="CatchAllData" ma:web="df2f2895-2310-4824-9eb1-9c94b49fd66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8E9BF6-2CE9-4B75-803D-5D51C265E18E}">
  <ds:schemaRefs>
    <ds:schemaRef ds:uri="http://schemas.microsoft.com/sharepoint/v3/contenttype/forms"/>
  </ds:schemaRefs>
</ds:datastoreItem>
</file>

<file path=customXml/itemProps2.xml><?xml version="1.0" encoding="utf-8"?>
<ds:datastoreItem xmlns:ds="http://schemas.openxmlformats.org/officeDocument/2006/customXml" ds:itemID="{C44A3C4A-78A2-4405-A7A2-AA342FE5EF4B}">
  <ds:schemaRefs>
    <ds:schemaRef ds:uri="http://schemas.microsoft.com/office/2006/metadata/properties"/>
    <ds:schemaRef ds:uri="http://schemas.microsoft.com/office/infopath/2007/PartnerControls"/>
    <ds:schemaRef ds:uri="09074f93-0823-4b68-83f1-0a6c8042d384"/>
    <ds:schemaRef ds:uri="df2f2895-2310-4824-9eb1-9c94b49fd663"/>
  </ds:schemaRefs>
</ds:datastoreItem>
</file>

<file path=customXml/itemProps3.xml><?xml version="1.0" encoding="utf-8"?>
<ds:datastoreItem xmlns:ds="http://schemas.openxmlformats.org/officeDocument/2006/customXml" ds:itemID="{2884151A-E54E-47FF-A6BB-0F207E8327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74f93-0823-4b68-83f1-0a6c8042d384"/>
    <ds:schemaRef ds:uri="df2f2895-2310-4824-9eb1-9c94b49fd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RESUMEN</vt:lpstr>
      <vt:lpstr>LOTE 1</vt:lpstr>
      <vt:lpstr>LOTE 2</vt:lpstr>
      <vt:lpstr>LOTE 3</vt:lpstr>
      <vt:lpstr>LOTE 4</vt:lpstr>
      <vt:lpstr>LOTE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Lopez Barcenilla</dc:creator>
  <cp:lastModifiedBy>Alejandro Diez Perez</cp:lastModifiedBy>
  <dcterms:created xsi:type="dcterms:W3CDTF">2025-06-11T16:37:43Z</dcterms:created>
  <dcterms:modified xsi:type="dcterms:W3CDTF">2025-11-19T11:55:59Z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0x010100FADA5FAC3E2E88448683DE4DB4EDEA16</vt:lpwstr>
  </property>
  <property fmtid="{D5CDD505-2E9C-101B-9397-08002B2CF9AE}" pid="3" name="MediaServiceImageTags">
    <vt:lpwstr/>
  </property>
</Properties>
</file>