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15 - COBERTURAS/ANEXOS PCAP Y DEUC/"/>
    </mc:Choice>
  </mc:AlternateContent>
  <xr:revisionPtr revIDLastSave="233" documentId="8_{6ADAFBF3-3C76-4DCF-BA2E-B82E35F57BDA}" xr6:coauthVersionLast="47" xr6:coauthVersionMax="47" xr10:uidLastSave="{9533D87F-F2FB-4C83-8AA9-D35DE4916704}"/>
  <bookViews>
    <workbookView xWindow="-120" yWindow="-120" windowWidth="29040" windowHeight="15720" xr2:uid="{4F58B14A-AFDC-45C3-9393-AD2905BE22B8}"/>
  </bookViews>
  <sheets>
    <sheet name="COBERTUR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2" l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P2" i="2"/>
  <c r="Q2" i="2" s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" i="2"/>
  <c r="P3" i="2"/>
  <c r="P4" i="2"/>
  <c r="Q4" i="2" s="1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G3" i="2" l="1"/>
  <c r="K3" i="2" s="1"/>
  <c r="G4" i="2"/>
  <c r="K4" i="2" s="1"/>
  <c r="G5" i="2"/>
  <c r="K5" i="2" s="1"/>
  <c r="G6" i="2"/>
  <c r="L6" i="2" s="1"/>
  <c r="G7" i="2"/>
  <c r="K7" i="2" s="1"/>
  <c r="G8" i="2"/>
  <c r="L8" i="2" s="1"/>
  <c r="G9" i="2"/>
  <c r="K9" i="2" s="1"/>
  <c r="G10" i="2"/>
  <c r="K10" i="2" s="1"/>
  <c r="G11" i="2"/>
  <c r="K11" i="2" s="1"/>
  <c r="G12" i="2"/>
  <c r="K12" i="2" s="1"/>
  <c r="G13" i="2"/>
  <c r="K13" i="2" s="1"/>
  <c r="G14" i="2"/>
  <c r="L14" i="2" s="1"/>
  <c r="G15" i="2"/>
  <c r="K15" i="2" s="1"/>
  <c r="G16" i="2"/>
  <c r="L16" i="2" s="1"/>
  <c r="G17" i="2"/>
  <c r="K17" i="2" s="1"/>
  <c r="G18" i="2"/>
  <c r="K18" i="2" s="1"/>
  <c r="G19" i="2"/>
  <c r="K19" i="2" s="1"/>
  <c r="G20" i="2"/>
  <c r="K20" i="2" s="1"/>
  <c r="G21" i="2"/>
  <c r="K21" i="2" s="1"/>
  <c r="G22" i="2"/>
  <c r="L22" i="2" s="1"/>
  <c r="G23" i="2"/>
  <c r="K23" i="2" s="1"/>
  <c r="G2" i="2"/>
  <c r="K2" i="2" s="1"/>
  <c r="L21" i="2" l="1"/>
  <c r="K14" i="2"/>
  <c r="L13" i="2"/>
  <c r="K22" i="2"/>
  <c r="K16" i="2"/>
  <c r="K8" i="2"/>
  <c r="L18" i="2"/>
  <c r="L10" i="2"/>
  <c r="K6" i="2"/>
  <c r="L17" i="2"/>
  <c r="L9" i="2"/>
  <c r="L2" i="2"/>
  <c r="L7" i="2"/>
  <c r="L23" i="2"/>
  <c r="L15" i="2"/>
  <c r="L5" i="2"/>
  <c r="L4" i="2"/>
  <c r="L20" i="2"/>
  <c r="L12" i="2"/>
  <c r="L19" i="2"/>
  <c r="L11" i="2"/>
  <c r="L3" i="2"/>
</calcChain>
</file>

<file path=xl/sharedStrings.xml><?xml version="1.0" encoding="utf-8"?>
<sst xmlns="http://schemas.openxmlformats.org/spreadsheetml/2006/main" count="150" uniqueCount="88">
  <si>
    <t>Descripción Artículo Solicitado Mutua Montañesa</t>
  </si>
  <si>
    <t>Referencia Fabricante</t>
  </si>
  <si>
    <t>IVA</t>
  </si>
  <si>
    <t xml:space="preserve">PBL anual + IVA </t>
  </si>
  <si>
    <t xml:space="preserve"> Caja / Unidad</t>
  </si>
  <si>
    <t>3130ROPA00023</t>
  </si>
  <si>
    <t>Bata quirúrgica reforzada 150 cm largo</t>
  </si>
  <si>
    <t>unidad</t>
  </si>
  <si>
    <t>3130ROPA00024</t>
  </si>
  <si>
    <t>Bata quirúrgica reforzada 130 cm largo</t>
  </si>
  <si>
    <t>3130ROPA00025</t>
  </si>
  <si>
    <t>Bata quirúrgica Estándar 150 cm largo</t>
  </si>
  <si>
    <t>3130ROPA00026</t>
  </si>
  <si>
    <t>Bata quirúrgica Estándar 130 cm largo</t>
  </si>
  <si>
    <t>E3545CEA</t>
  </si>
  <si>
    <t>3130ROPA00027</t>
  </si>
  <si>
    <t>Alforja instrumental 41X33</t>
  </si>
  <si>
    <t>DYJPEISTPOM1</t>
  </si>
  <si>
    <t>3130ROPA00028</t>
  </si>
  <si>
    <t xml:space="preserve">Pack artroscopia hombro </t>
  </si>
  <si>
    <t>PGSOR184B</t>
  </si>
  <si>
    <t>caja</t>
  </si>
  <si>
    <t>3130ROPA00029</t>
  </si>
  <si>
    <t>Pack equipo de artroscopia muñeca</t>
  </si>
  <si>
    <t>PGSOR185B</t>
  </si>
  <si>
    <t>3130ROPA00030</t>
  </si>
  <si>
    <t xml:space="preserve">Pack artroscopia rodilla </t>
  </si>
  <si>
    <t>PGSOR186C</t>
  </si>
  <si>
    <t>3130ROPA00031</t>
  </si>
  <si>
    <t>Pack LCA (Lig. Cruzado Anterior)</t>
  </si>
  <si>
    <t>PGSOR187C</t>
  </si>
  <si>
    <t>3130ROPA00032</t>
  </si>
  <si>
    <t>Pack equipo mano básico</t>
  </si>
  <si>
    <t>PGSOR188A</t>
  </si>
  <si>
    <t>3130ROPA00033</t>
  </si>
  <si>
    <t>Pack trauma</t>
  </si>
  <si>
    <t>PGSOR189C</t>
  </si>
  <si>
    <t>3130ROPA00034</t>
  </si>
  <si>
    <t>Paño adhesivo75X90 cm</t>
  </si>
  <si>
    <t>ES15211CE</t>
  </si>
  <si>
    <t>3130ROPA00035</t>
  </si>
  <si>
    <t>Paño utilidades 75X90 cm</t>
  </si>
  <si>
    <t>ES15221CE</t>
  </si>
  <si>
    <t>3130ROPA00036</t>
  </si>
  <si>
    <t>Rotulador estéril quirúrgico de piel</t>
  </si>
  <si>
    <t>SM01</t>
  </si>
  <si>
    <t>3130ROPA00037</t>
  </si>
  <si>
    <t>Sábana adhesiva reforzada 240X150 cm</t>
  </si>
  <si>
    <t>ES29483CE</t>
  </si>
  <si>
    <t>3130ROPA00038</t>
  </si>
  <si>
    <t>Sábana mano en T 370x340 cm</t>
  </si>
  <si>
    <t>TB39418CE</t>
  </si>
  <si>
    <t>3130ROPA00039</t>
  </si>
  <si>
    <t>Stockinette/calza impermeable 20x96cm</t>
  </si>
  <si>
    <t>3130ROPA00040</t>
  </si>
  <si>
    <t>Cubremesas 203X240 cm</t>
  </si>
  <si>
    <t>8380CEB</t>
  </si>
  <si>
    <t>3130ROPA00041</t>
  </si>
  <si>
    <t>Sábana en "U" 220X300 cm</t>
  </si>
  <si>
    <t>ES9424CE</t>
  </si>
  <si>
    <t>3130ROPA00042</t>
  </si>
  <si>
    <t xml:space="preserve">Sábana extremidades 6 cm X 23 </t>
  </si>
  <si>
    <t>ES29414CE</t>
  </si>
  <si>
    <t>3130ROPA00043</t>
  </si>
  <si>
    <t xml:space="preserve">Cinta adhesiva P.P. 9X50 </t>
  </si>
  <si>
    <t>3525CEA</t>
  </si>
  <si>
    <t>3130ROPA00044</t>
  </si>
  <si>
    <t>Cubremesas 160X240 cm</t>
  </si>
  <si>
    <t>8186CEB</t>
  </si>
  <si>
    <t xml:space="preserve">PBL a 3 años sin iva </t>
  </si>
  <si>
    <t>FAMILIA PIXEL</t>
  </si>
  <si>
    <t>SUBFAMILIA PIXEL</t>
  </si>
  <si>
    <t>Material sanitario de consumo</t>
  </si>
  <si>
    <t>Otro material desechable</t>
  </si>
  <si>
    <t>MATERIAL MUTUA MONTAÑESA</t>
  </si>
  <si>
    <t>Cantidad estimada PARA 1 AÑO</t>
  </si>
  <si>
    <t>Cantidad estimada PARA 3 AÑOS</t>
  </si>
  <si>
    <t xml:space="preserve">Precio unitario MÁXIMO </t>
  </si>
  <si>
    <t>Precio unitario +  IVA MÁXIMO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</si>
  <si>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</si>
  <si>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</si>
  <si>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</si>
  <si>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</si>
  <si>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</si>
  <si>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r>
      <rPr>
        <b/>
        <u/>
        <sz val="11"/>
        <rFont val="Ubuntu"/>
        <family val="2"/>
      </rPr>
      <t>INSTRUCCIONES</t>
    </r>
    <r>
      <rPr>
        <b/>
        <sz val="11"/>
        <rFont val="Ubuntu"/>
        <family val="2"/>
      </rPr>
      <t xml:space="preserve">: </t>
    </r>
  </si>
  <si>
    <t>Deberá indicar en el aplicativo el precio unitario ofertado por cada artículo y la referencia del fabricante ofertado. El resto de la hoja está protegida y no puede cumplimentarla.</t>
  </si>
  <si>
    <t xml:space="preserve">El precio unitario de cada artículo no puede superar, en ningún caso, el precio máximo fijado. </t>
  </si>
  <si>
    <t>Debe ofertar a la totalidad de los artículos del lote.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</si>
</sst>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1"/>
      <color indexed="8"/>
      <name val="Ubuntu"/>
      <family val="2"/>
    </font>
    <font>
      <b/>
      <sz val="11"/>
      <color theme="1"/>
      <name val="Ubuntu"/>
      <family val="2"/>
    </font>
    <font>
      <sz val="11"/>
      <name val="Ubuntu"/>
      <family val="2"/>
    </font>
    <font>
      <b/>
      <sz val="11"/>
      <color theme="1"/>
      <name val="Verdana"/>
      <family val="2"/>
    </font>
    <font>
      <b/>
      <sz val="11"/>
      <name val="Ubuntu"/>
      <family val="2"/>
    </font>
    <font>
      <b/>
      <u/>
      <sz val="11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549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0" fontId="3" fillId="2" borderId="1" xfId="2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left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 wrapText="1"/>
    </xf>
    <xf numFmtId="164" fontId="5" fillId="0" borderId="1" xfId="3" applyNumberFormat="1" applyFont="1" applyBorder="1" applyAlignment="1">
      <alignment horizontal="left" vertical="center" wrapText="1"/>
    </xf>
    <xf numFmtId="9" fontId="5" fillId="0" borderId="1" xfId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 wrapText="1"/>
    </xf>
    <xf numFmtId="164" fontId="0" fillId="0" borderId="0" xfId="0" applyNumberFormat="1"/>
    <xf numFmtId="1" fontId="5" fillId="0" borderId="1" xfId="3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4" fontId="4" fillId="6" borderId="1" xfId="0" applyNumberFormat="1" applyFont="1" applyFill="1" applyBorder="1" applyAlignment="1">
      <alignment horizontal="left" vertical="center" wrapText="1"/>
    </xf>
    <xf numFmtId="164" fontId="5" fillId="6" borderId="1" xfId="3" applyNumberFormat="1" applyFont="1" applyFill="1" applyBorder="1" applyAlignment="1">
      <alignment horizontal="left" vertical="center" wrapText="1"/>
    </xf>
    <xf numFmtId="49" fontId="7" fillId="0" borderId="0" xfId="3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6" borderId="1" xfId="3" applyFont="1" applyFill="1" applyBorder="1" applyAlignment="1" applyProtection="1">
      <alignment horizontal="left" vertical="center" wrapText="1"/>
      <protection locked="0"/>
    </xf>
  </cellXfs>
  <cellStyles count="4">
    <cellStyle name="Normal" xfId="0" builtinId="0"/>
    <cellStyle name="Normal 3 2" xfId="3" xr:uid="{710D8711-DA7D-4AE7-A4B2-6B3B4B0B7B0E}"/>
    <cellStyle name="Normal_Hoja1" xfId="2" xr:uid="{489DF8CA-A0C7-4A41-A209-097E66A9A083}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0884-0C8C-4EDE-B168-FB1C12D914A6}">
  <dimension ref="A1:R32"/>
  <sheetViews>
    <sheetView tabSelected="1" zoomScale="85" zoomScaleNormal="85" workbookViewId="0">
      <selection activeCell="N5" sqref="N5"/>
    </sheetView>
  </sheetViews>
  <sheetFormatPr baseColWidth="10" defaultRowHeight="14.25" x14ac:dyDescent="0.2"/>
  <cols>
    <col min="1" max="1" width="11.8984375" bestFit="1" customWidth="1"/>
    <col min="2" max="2" width="11.8984375" customWidth="1"/>
    <col min="3" max="3" width="13.5" customWidth="1"/>
    <col min="4" max="4" width="26.19921875" style="13" customWidth="1"/>
    <col min="5" max="5" width="11.5" customWidth="1"/>
    <col min="6" max="6" width="7.296875" bestFit="1" customWidth="1"/>
    <col min="7" max="7" width="7.296875" customWidth="1"/>
    <col min="8" max="8" width="8.09765625" style="11" customWidth="1"/>
    <col min="9" max="9" width="4.5" bestFit="1" customWidth="1"/>
    <col min="10" max="10" width="11.59765625" style="11" customWidth="1"/>
    <col min="11" max="11" width="11.796875" style="11" customWidth="1"/>
    <col min="12" max="12" width="10.8984375" style="11" customWidth="1"/>
    <col min="13" max="17" width="9.09765625" customWidth="1"/>
    <col min="18" max="18" width="11.296875" customWidth="1"/>
  </cols>
  <sheetData>
    <row r="1" spans="1:18" ht="66" x14ac:dyDescent="0.2">
      <c r="A1" s="1" t="s">
        <v>70</v>
      </c>
      <c r="B1" s="1" t="s">
        <v>71</v>
      </c>
      <c r="C1" s="1" t="s">
        <v>74</v>
      </c>
      <c r="D1" s="1" t="s">
        <v>0</v>
      </c>
      <c r="E1" s="1" t="s">
        <v>1</v>
      </c>
      <c r="F1" s="2" t="s">
        <v>75</v>
      </c>
      <c r="G1" s="2" t="s">
        <v>76</v>
      </c>
      <c r="H1" s="3" t="s">
        <v>77</v>
      </c>
      <c r="I1" s="2" t="s">
        <v>2</v>
      </c>
      <c r="J1" s="2" t="s">
        <v>78</v>
      </c>
      <c r="K1" s="4" t="s">
        <v>69</v>
      </c>
      <c r="L1" s="4" t="s">
        <v>3</v>
      </c>
      <c r="M1" s="5" t="s">
        <v>4</v>
      </c>
      <c r="N1" s="14" t="s">
        <v>79</v>
      </c>
      <c r="O1" s="14" t="s">
        <v>80</v>
      </c>
      <c r="P1" s="14" t="s">
        <v>81</v>
      </c>
      <c r="Q1" s="14" t="s">
        <v>82</v>
      </c>
      <c r="R1" s="14" t="s">
        <v>83</v>
      </c>
    </row>
    <row r="2" spans="1:18" ht="47.25" x14ac:dyDescent="0.2">
      <c r="A2" s="6" t="s">
        <v>72</v>
      </c>
      <c r="B2" s="6" t="s">
        <v>73</v>
      </c>
      <c r="C2" s="6" t="s">
        <v>5</v>
      </c>
      <c r="D2" s="7" t="s">
        <v>6</v>
      </c>
      <c r="E2" s="7"/>
      <c r="F2" s="12">
        <v>60</v>
      </c>
      <c r="G2" s="12">
        <f>F2*3</f>
        <v>180</v>
      </c>
      <c r="H2" s="15">
        <v>2.06</v>
      </c>
      <c r="I2" s="9">
        <v>0.21</v>
      </c>
      <c r="J2" s="10">
        <v>2.4900000000000002</v>
      </c>
      <c r="K2" s="8">
        <f>G2*H2</f>
        <v>370.8</v>
      </c>
      <c r="L2" s="8">
        <f>G2*J2</f>
        <v>448.20000000000005</v>
      </c>
      <c r="M2" s="7" t="s">
        <v>7</v>
      </c>
      <c r="N2" s="18"/>
      <c r="O2" s="7">
        <f>N2*1.21</f>
        <v>0</v>
      </c>
      <c r="P2" s="7">
        <f>N2*G2</f>
        <v>0</v>
      </c>
      <c r="Q2" s="7">
        <f>P2*1.21</f>
        <v>0</v>
      </c>
      <c r="R2" s="18"/>
    </row>
    <row r="3" spans="1:18" ht="47.25" x14ac:dyDescent="0.2">
      <c r="A3" s="6" t="s">
        <v>72</v>
      </c>
      <c r="B3" s="6" t="s">
        <v>73</v>
      </c>
      <c r="C3" s="6" t="s">
        <v>8</v>
      </c>
      <c r="D3" s="7" t="s">
        <v>9</v>
      </c>
      <c r="E3" s="7"/>
      <c r="F3" s="12">
        <v>61</v>
      </c>
      <c r="G3" s="12">
        <f t="shared" ref="G3:G23" si="0">F3*3</f>
        <v>183</v>
      </c>
      <c r="H3" s="15">
        <v>2.06</v>
      </c>
      <c r="I3" s="9">
        <v>0.21</v>
      </c>
      <c r="J3" s="10">
        <v>2.4900000000000002</v>
      </c>
      <c r="K3" s="8">
        <f t="shared" ref="K3:K23" si="1">G3*H3</f>
        <v>376.98</v>
      </c>
      <c r="L3" s="8">
        <f t="shared" ref="L3:L23" si="2">G3*J3</f>
        <v>455.67</v>
      </c>
      <c r="M3" s="7" t="s">
        <v>7</v>
      </c>
      <c r="N3" s="18"/>
      <c r="O3" s="7">
        <f t="shared" ref="O3:O23" si="3">N3*1.21</f>
        <v>0</v>
      </c>
      <c r="P3" s="7">
        <f t="shared" ref="P3:P23" si="4">N3*G3</f>
        <v>0</v>
      </c>
      <c r="Q3" s="7">
        <f t="shared" ref="Q3:Q23" si="5">P3*1.21</f>
        <v>0</v>
      </c>
      <c r="R3" s="18"/>
    </row>
    <row r="4" spans="1:18" ht="47.25" x14ac:dyDescent="0.2">
      <c r="A4" s="6" t="s">
        <v>72</v>
      </c>
      <c r="B4" s="6" t="s">
        <v>73</v>
      </c>
      <c r="C4" s="6" t="s">
        <v>10</v>
      </c>
      <c r="D4" s="7" t="s">
        <v>11</v>
      </c>
      <c r="E4" s="7"/>
      <c r="F4" s="12">
        <v>121</v>
      </c>
      <c r="G4" s="12">
        <f t="shared" si="0"/>
        <v>363</v>
      </c>
      <c r="H4" s="15">
        <v>2.06</v>
      </c>
      <c r="I4" s="9">
        <v>0.21</v>
      </c>
      <c r="J4" s="10">
        <v>2.4900000000000002</v>
      </c>
      <c r="K4" s="8">
        <f t="shared" si="1"/>
        <v>747.78</v>
      </c>
      <c r="L4" s="8">
        <f t="shared" si="2"/>
        <v>903.87000000000012</v>
      </c>
      <c r="M4" s="7" t="s">
        <v>7</v>
      </c>
      <c r="N4" s="18"/>
      <c r="O4" s="7">
        <f t="shared" si="3"/>
        <v>0</v>
      </c>
      <c r="P4" s="7">
        <f t="shared" si="4"/>
        <v>0</v>
      </c>
      <c r="Q4" s="7">
        <f t="shared" si="5"/>
        <v>0</v>
      </c>
      <c r="R4" s="18"/>
    </row>
    <row r="5" spans="1:18" ht="47.25" x14ac:dyDescent="0.2">
      <c r="A5" s="6" t="s">
        <v>72</v>
      </c>
      <c r="B5" s="6" t="s">
        <v>73</v>
      </c>
      <c r="C5" s="6" t="s">
        <v>12</v>
      </c>
      <c r="D5" s="7" t="s">
        <v>13</v>
      </c>
      <c r="E5" s="7" t="s">
        <v>14</v>
      </c>
      <c r="F5" s="12">
        <v>306</v>
      </c>
      <c r="G5" s="12">
        <f t="shared" si="0"/>
        <v>918</v>
      </c>
      <c r="H5" s="15">
        <v>1.65</v>
      </c>
      <c r="I5" s="9">
        <v>0.21</v>
      </c>
      <c r="J5" s="10">
        <v>2</v>
      </c>
      <c r="K5" s="8">
        <f t="shared" si="1"/>
        <v>1514.6999999999998</v>
      </c>
      <c r="L5" s="8">
        <f t="shared" si="2"/>
        <v>1836</v>
      </c>
      <c r="M5" s="7" t="s">
        <v>7</v>
      </c>
      <c r="N5" s="18"/>
      <c r="O5" s="7">
        <f t="shared" si="3"/>
        <v>0</v>
      </c>
      <c r="P5" s="7">
        <f t="shared" si="4"/>
        <v>0</v>
      </c>
      <c r="Q5" s="7">
        <f t="shared" si="5"/>
        <v>0</v>
      </c>
      <c r="R5" s="18"/>
    </row>
    <row r="6" spans="1:18" ht="47.25" x14ac:dyDescent="0.2">
      <c r="A6" s="6" t="s">
        <v>72</v>
      </c>
      <c r="B6" s="6" t="s">
        <v>73</v>
      </c>
      <c r="C6" s="6" t="s">
        <v>15</v>
      </c>
      <c r="D6" s="7" t="s">
        <v>16</v>
      </c>
      <c r="E6" s="7" t="s">
        <v>17</v>
      </c>
      <c r="F6" s="12">
        <v>235</v>
      </c>
      <c r="G6" s="12">
        <f t="shared" si="0"/>
        <v>705</v>
      </c>
      <c r="H6" s="15">
        <v>0.72</v>
      </c>
      <c r="I6" s="9">
        <v>0.21</v>
      </c>
      <c r="J6" s="10">
        <v>0.87</v>
      </c>
      <c r="K6" s="8">
        <f t="shared" si="1"/>
        <v>507.59999999999997</v>
      </c>
      <c r="L6" s="8">
        <f t="shared" si="2"/>
        <v>613.35</v>
      </c>
      <c r="M6" s="7" t="s">
        <v>7</v>
      </c>
      <c r="N6" s="18"/>
      <c r="O6" s="7">
        <f t="shared" si="3"/>
        <v>0</v>
      </c>
      <c r="P6" s="7">
        <f t="shared" si="4"/>
        <v>0</v>
      </c>
      <c r="Q6" s="7">
        <f t="shared" si="5"/>
        <v>0</v>
      </c>
      <c r="R6" s="18"/>
    </row>
    <row r="7" spans="1:18" ht="47.25" x14ac:dyDescent="0.2">
      <c r="A7" s="6" t="s">
        <v>72</v>
      </c>
      <c r="B7" s="6" t="s">
        <v>73</v>
      </c>
      <c r="C7" s="6" t="s">
        <v>18</v>
      </c>
      <c r="D7" s="7" t="s">
        <v>19</v>
      </c>
      <c r="E7" s="7" t="s">
        <v>20</v>
      </c>
      <c r="F7" s="12">
        <v>88</v>
      </c>
      <c r="G7" s="12">
        <f t="shared" si="0"/>
        <v>264</v>
      </c>
      <c r="H7" s="15">
        <v>57.62</v>
      </c>
      <c r="I7" s="9">
        <v>0.21</v>
      </c>
      <c r="J7" s="10">
        <v>69.72</v>
      </c>
      <c r="K7" s="8">
        <f t="shared" si="1"/>
        <v>15211.679999999998</v>
      </c>
      <c r="L7" s="8">
        <f t="shared" si="2"/>
        <v>18406.079999999998</v>
      </c>
      <c r="M7" s="7" t="s">
        <v>21</v>
      </c>
      <c r="N7" s="18"/>
      <c r="O7" s="7">
        <f t="shared" si="3"/>
        <v>0</v>
      </c>
      <c r="P7" s="7">
        <f t="shared" si="4"/>
        <v>0</v>
      </c>
      <c r="Q7" s="7">
        <f t="shared" si="5"/>
        <v>0</v>
      </c>
      <c r="R7" s="18"/>
    </row>
    <row r="8" spans="1:18" ht="47.25" x14ac:dyDescent="0.2">
      <c r="A8" s="6" t="s">
        <v>72</v>
      </c>
      <c r="B8" s="6" t="s">
        <v>73</v>
      </c>
      <c r="C8" s="6" t="s">
        <v>22</v>
      </c>
      <c r="D8" s="7" t="s">
        <v>23</v>
      </c>
      <c r="E8" s="7" t="s">
        <v>24</v>
      </c>
      <c r="F8" s="12">
        <v>71</v>
      </c>
      <c r="G8" s="12">
        <f t="shared" si="0"/>
        <v>213</v>
      </c>
      <c r="H8" s="15">
        <v>46.31</v>
      </c>
      <c r="I8" s="9">
        <v>0.21</v>
      </c>
      <c r="J8" s="10">
        <v>56.04</v>
      </c>
      <c r="K8" s="8">
        <f t="shared" si="1"/>
        <v>9864.0300000000007</v>
      </c>
      <c r="L8" s="8">
        <f t="shared" si="2"/>
        <v>11936.52</v>
      </c>
      <c r="M8" s="7" t="s">
        <v>21</v>
      </c>
      <c r="N8" s="18"/>
      <c r="O8" s="7">
        <f t="shared" si="3"/>
        <v>0</v>
      </c>
      <c r="P8" s="7">
        <f t="shared" si="4"/>
        <v>0</v>
      </c>
      <c r="Q8" s="7">
        <f t="shared" si="5"/>
        <v>0</v>
      </c>
      <c r="R8" s="18"/>
    </row>
    <row r="9" spans="1:18" ht="47.25" x14ac:dyDescent="0.2">
      <c r="A9" s="6" t="s">
        <v>72</v>
      </c>
      <c r="B9" s="6" t="s">
        <v>73</v>
      </c>
      <c r="C9" s="6" t="s">
        <v>25</v>
      </c>
      <c r="D9" s="7" t="s">
        <v>26</v>
      </c>
      <c r="E9" s="7" t="s">
        <v>27</v>
      </c>
      <c r="F9" s="12">
        <v>151</v>
      </c>
      <c r="G9" s="12">
        <f t="shared" si="0"/>
        <v>453</v>
      </c>
      <c r="H9" s="15">
        <v>48.36</v>
      </c>
      <c r="I9" s="9">
        <v>0.21</v>
      </c>
      <c r="J9" s="10">
        <v>58.52</v>
      </c>
      <c r="K9" s="8">
        <f t="shared" si="1"/>
        <v>21907.079999999998</v>
      </c>
      <c r="L9" s="8">
        <f t="shared" si="2"/>
        <v>26509.56</v>
      </c>
      <c r="M9" s="7" t="s">
        <v>21</v>
      </c>
      <c r="N9" s="18"/>
      <c r="O9" s="7">
        <f t="shared" si="3"/>
        <v>0</v>
      </c>
      <c r="P9" s="7">
        <f t="shared" si="4"/>
        <v>0</v>
      </c>
      <c r="Q9" s="7">
        <f t="shared" si="5"/>
        <v>0</v>
      </c>
      <c r="R9" s="18"/>
    </row>
    <row r="10" spans="1:18" ht="47.25" x14ac:dyDescent="0.2">
      <c r="A10" s="6" t="s">
        <v>72</v>
      </c>
      <c r="B10" s="6" t="s">
        <v>73</v>
      </c>
      <c r="C10" s="6" t="s">
        <v>28</v>
      </c>
      <c r="D10" s="7" t="s">
        <v>29</v>
      </c>
      <c r="E10" s="7" t="s">
        <v>30</v>
      </c>
      <c r="F10" s="12">
        <v>94</v>
      </c>
      <c r="G10" s="12">
        <f t="shared" si="0"/>
        <v>282</v>
      </c>
      <c r="H10" s="15">
        <v>79.23</v>
      </c>
      <c r="I10" s="9">
        <v>0.21</v>
      </c>
      <c r="J10" s="10">
        <v>95.87</v>
      </c>
      <c r="K10" s="8">
        <f t="shared" si="1"/>
        <v>22342.86</v>
      </c>
      <c r="L10" s="8">
        <f t="shared" si="2"/>
        <v>27035.34</v>
      </c>
      <c r="M10" s="7" t="s">
        <v>21</v>
      </c>
      <c r="N10" s="18"/>
      <c r="O10" s="7">
        <f t="shared" si="3"/>
        <v>0</v>
      </c>
      <c r="P10" s="7">
        <f t="shared" si="4"/>
        <v>0</v>
      </c>
      <c r="Q10" s="7">
        <f t="shared" si="5"/>
        <v>0</v>
      </c>
      <c r="R10" s="18"/>
    </row>
    <row r="11" spans="1:18" ht="47.25" x14ac:dyDescent="0.2">
      <c r="A11" s="6" t="s">
        <v>72</v>
      </c>
      <c r="B11" s="6" t="s">
        <v>73</v>
      </c>
      <c r="C11" s="6" t="s">
        <v>31</v>
      </c>
      <c r="D11" s="7" t="s">
        <v>32</v>
      </c>
      <c r="E11" s="7" t="s">
        <v>33</v>
      </c>
      <c r="F11" s="12">
        <v>607</v>
      </c>
      <c r="G11" s="12">
        <f t="shared" si="0"/>
        <v>1821</v>
      </c>
      <c r="H11" s="15">
        <v>40.130000000000003</v>
      </c>
      <c r="I11" s="9">
        <v>0.21</v>
      </c>
      <c r="J11" s="10">
        <v>48.56</v>
      </c>
      <c r="K11" s="8">
        <f t="shared" si="1"/>
        <v>73076.73000000001</v>
      </c>
      <c r="L11" s="8">
        <f t="shared" si="2"/>
        <v>88427.760000000009</v>
      </c>
      <c r="M11" s="7" t="s">
        <v>21</v>
      </c>
      <c r="N11" s="18"/>
      <c r="O11" s="7">
        <f t="shared" si="3"/>
        <v>0</v>
      </c>
      <c r="P11" s="7">
        <f t="shared" si="4"/>
        <v>0</v>
      </c>
      <c r="Q11" s="7">
        <f t="shared" si="5"/>
        <v>0</v>
      </c>
      <c r="R11" s="18"/>
    </row>
    <row r="12" spans="1:18" ht="47.25" x14ac:dyDescent="0.2">
      <c r="A12" s="6" t="s">
        <v>72</v>
      </c>
      <c r="B12" s="6" t="s">
        <v>73</v>
      </c>
      <c r="C12" s="6" t="s">
        <v>34</v>
      </c>
      <c r="D12" s="7" t="s">
        <v>35</v>
      </c>
      <c r="E12" s="7" t="s">
        <v>36</v>
      </c>
      <c r="F12" s="12">
        <v>231</v>
      </c>
      <c r="G12" s="12">
        <f t="shared" si="0"/>
        <v>693</v>
      </c>
      <c r="H12" s="15">
        <v>44.25</v>
      </c>
      <c r="I12" s="9">
        <v>0.21</v>
      </c>
      <c r="J12" s="10">
        <v>53.54</v>
      </c>
      <c r="K12" s="8">
        <f t="shared" si="1"/>
        <v>30665.25</v>
      </c>
      <c r="L12" s="8">
        <f t="shared" si="2"/>
        <v>37103.22</v>
      </c>
      <c r="M12" s="7" t="s">
        <v>21</v>
      </c>
      <c r="N12" s="18"/>
      <c r="O12" s="7">
        <f t="shared" si="3"/>
        <v>0</v>
      </c>
      <c r="P12" s="7">
        <f t="shared" si="4"/>
        <v>0</v>
      </c>
      <c r="Q12" s="7">
        <f t="shared" si="5"/>
        <v>0</v>
      </c>
      <c r="R12" s="18"/>
    </row>
    <row r="13" spans="1:18" ht="47.25" x14ac:dyDescent="0.2">
      <c r="A13" s="6" t="s">
        <v>72</v>
      </c>
      <c r="B13" s="6" t="s">
        <v>73</v>
      </c>
      <c r="C13" s="6" t="s">
        <v>37</v>
      </c>
      <c r="D13" s="7" t="s">
        <v>38</v>
      </c>
      <c r="E13" s="7" t="s">
        <v>39</v>
      </c>
      <c r="F13" s="12">
        <v>2150</v>
      </c>
      <c r="G13" s="12">
        <f t="shared" si="0"/>
        <v>6450</v>
      </c>
      <c r="H13" s="15">
        <v>0.72</v>
      </c>
      <c r="I13" s="9">
        <v>0.21</v>
      </c>
      <c r="J13" s="10">
        <v>0.87</v>
      </c>
      <c r="K13" s="8">
        <f t="shared" si="1"/>
        <v>4644</v>
      </c>
      <c r="L13" s="8">
        <f t="shared" si="2"/>
        <v>5611.5</v>
      </c>
      <c r="M13" s="7" t="s">
        <v>7</v>
      </c>
      <c r="N13" s="18"/>
      <c r="O13" s="7">
        <f t="shared" si="3"/>
        <v>0</v>
      </c>
      <c r="P13" s="7">
        <f t="shared" si="4"/>
        <v>0</v>
      </c>
      <c r="Q13" s="7">
        <f t="shared" si="5"/>
        <v>0</v>
      </c>
      <c r="R13" s="18"/>
    </row>
    <row r="14" spans="1:18" ht="47.25" x14ac:dyDescent="0.2">
      <c r="A14" s="6" t="s">
        <v>72</v>
      </c>
      <c r="B14" s="6" t="s">
        <v>73</v>
      </c>
      <c r="C14" s="6" t="s">
        <v>40</v>
      </c>
      <c r="D14" s="7" t="s">
        <v>41</v>
      </c>
      <c r="E14" s="7" t="s">
        <v>42</v>
      </c>
      <c r="F14" s="12">
        <v>2150</v>
      </c>
      <c r="G14" s="12">
        <f t="shared" si="0"/>
        <v>6450</v>
      </c>
      <c r="H14" s="15">
        <v>0.41</v>
      </c>
      <c r="I14" s="9">
        <v>0.21</v>
      </c>
      <c r="J14" s="10">
        <v>0.5</v>
      </c>
      <c r="K14" s="8">
        <f t="shared" si="1"/>
        <v>2644.5</v>
      </c>
      <c r="L14" s="8">
        <f t="shared" si="2"/>
        <v>3225</v>
      </c>
      <c r="M14" s="7" t="s">
        <v>7</v>
      </c>
      <c r="N14" s="18"/>
      <c r="O14" s="7">
        <f t="shared" si="3"/>
        <v>0</v>
      </c>
      <c r="P14" s="7">
        <f t="shared" si="4"/>
        <v>0</v>
      </c>
      <c r="Q14" s="7">
        <f t="shared" si="5"/>
        <v>0</v>
      </c>
      <c r="R14" s="18"/>
    </row>
    <row r="15" spans="1:18" ht="47.25" x14ac:dyDescent="0.2">
      <c r="A15" s="6" t="s">
        <v>72</v>
      </c>
      <c r="B15" s="6" t="s">
        <v>73</v>
      </c>
      <c r="C15" s="6" t="s">
        <v>43</v>
      </c>
      <c r="D15" s="7" t="s">
        <v>44</v>
      </c>
      <c r="E15" s="7" t="s">
        <v>45</v>
      </c>
      <c r="F15" s="12">
        <v>280</v>
      </c>
      <c r="G15" s="12">
        <f t="shared" si="0"/>
        <v>840</v>
      </c>
      <c r="H15" s="15">
        <v>0.82</v>
      </c>
      <c r="I15" s="9">
        <v>0.21</v>
      </c>
      <c r="J15" s="10">
        <v>0.99</v>
      </c>
      <c r="K15" s="8">
        <f t="shared" si="1"/>
        <v>688.8</v>
      </c>
      <c r="L15" s="8">
        <f t="shared" si="2"/>
        <v>831.6</v>
      </c>
      <c r="M15" s="7" t="s">
        <v>7</v>
      </c>
      <c r="N15" s="18"/>
      <c r="O15" s="7">
        <f t="shared" si="3"/>
        <v>0</v>
      </c>
      <c r="P15" s="7">
        <f t="shared" si="4"/>
        <v>0</v>
      </c>
      <c r="Q15" s="7">
        <f t="shared" si="5"/>
        <v>0</v>
      </c>
      <c r="R15" s="18"/>
    </row>
    <row r="16" spans="1:18" ht="47.25" x14ac:dyDescent="0.2">
      <c r="A16" s="6" t="s">
        <v>72</v>
      </c>
      <c r="B16" s="6" t="s">
        <v>73</v>
      </c>
      <c r="C16" s="6" t="s">
        <v>46</v>
      </c>
      <c r="D16" s="7" t="s">
        <v>47</v>
      </c>
      <c r="E16" s="7" t="s">
        <v>48</v>
      </c>
      <c r="F16" s="12">
        <v>554</v>
      </c>
      <c r="G16" s="12">
        <f t="shared" si="0"/>
        <v>1662</v>
      </c>
      <c r="H16" s="15">
        <v>2.06</v>
      </c>
      <c r="I16" s="9">
        <v>0.21</v>
      </c>
      <c r="J16" s="10">
        <v>2.4900000000000002</v>
      </c>
      <c r="K16" s="8">
        <f t="shared" si="1"/>
        <v>3423.7200000000003</v>
      </c>
      <c r="L16" s="8">
        <f t="shared" si="2"/>
        <v>4138.38</v>
      </c>
      <c r="M16" s="7" t="s">
        <v>7</v>
      </c>
      <c r="N16" s="18"/>
      <c r="O16" s="7">
        <f t="shared" si="3"/>
        <v>0</v>
      </c>
      <c r="P16" s="7">
        <f t="shared" si="4"/>
        <v>0</v>
      </c>
      <c r="Q16" s="7">
        <f t="shared" si="5"/>
        <v>0</v>
      </c>
      <c r="R16" s="18"/>
    </row>
    <row r="17" spans="1:18" ht="47.25" x14ac:dyDescent="0.2">
      <c r="A17" s="6" t="s">
        <v>72</v>
      </c>
      <c r="B17" s="6" t="s">
        <v>73</v>
      </c>
      <c r="C17" s="6" t="s">
        <v>49</v>
      </c>
      <c r="D17" s="7" t="s">
        <v>50</v>
      </c>
      <c r="E17" s="7" t="s">
        <v>51</v>
      </c>
      <c r="F17" s="12">
        <v>29</v>
      </c>
      <c r="G17" s="12">
        <f t="shared" si="0"/>
        <v>87</v>
      </c>
      <c r="H17" s="15">
        <v>7.2</v>
      </c>
      <c r="I17" s="9">
        <v>0.21</v>
      </c>
      <c r="J17" s="10">
        <v>8.7100000000000009</v>
      </c>
      <c r="K17" s="8">
        <f t="shared" si="1"/>
        <v>626.4</v>
      </c>
      <c r="L17" s="8">
        <f t="shared" si="2"/>
        <v>757.7700000000001</v>
      </c>
      <c r="M17" s="7" t="s">
        <v>7</v>
      </c>
      <c r="N17" s="18"/>
      <c r="O17" s="7">
        <f t="shared" si="3"/>
        <v>0</v>
      </c>
      <c r="P17" s="7">
        <f t="shared" si="4"/>
        <v>0</v>
      </c>
      <c r="Q17" s="7">
        <f t="shared" si="5"/>
        <v>0</v>
      </c>
      <c r="R17" s="18"/>
    </row>
    <row r="18" spans="1:18" ht="33" customHeight="1" x14ac:dyDescent="0.2">
      <c r="A18" s="6" t="s">
        <v>72</v>
      </c>
      <c r="B18" s="6" t="s">
        <v>73</v>
      </c>
      <c r="C18" s="6" t="s">
        <v>52</v>
      </c>
      <c r="D18" s="7" t="s">
        <v>53</v>
      </c>
      <c r="E18" s="7"/>
      <c r="F18" s="12">
        <v>64</v>
      </c>
      <c r="G18" s="12">
        <f t="shared" si="0"/>
        <v>192</v>
      </c>
      <c r="H18" s="15">
        <v>1.65</v>
      </c>
      <c r="I18" s="9">
        <v>0.21</v>
      </c>
      <c r="J18" s="10">
        <v>2</v>
      </c>
      <c r="K18" s="8">
        <f t="shared" si="1"/>
        <v>316.79999999999995</v>
      </c>
      <c r="L18" s="8">
        <f t="shared" si="2"/>
        <v>384</v>
      </c>
      <c r="M18" s="7" t="s">
        <v>7</v>
      </c>
      <c r="N18" s="18"/>
      <c r="O18" s="7">
        <f t="shared" si="3"/>
        <v>0</v>
      </c>
      <c r="P18" s="7">
        <f t="shared" si="4"/>
        <v>0</v>
      </c>
      <c r="Q18" s="7">
        <f t="shared" si="5"/>
        <v>0</v>
      </c>
      <c r="R18" s="18"/>
    </row>
    <row r="19" spans="1:18" ht="47.25" x14ac:dyDescent="0.2">
      <c r="A19" s="6" t="s">
        <v>72</v>
      </c>
      <c r="B19" s="6" t="s">
        <v>73</v>
      </c>
      <c r="C19" s="6" t="s">
        <v>54</v>
      </c>
      <c r="D19" s="7" t="s">
        <v>55</v>
      </c>
      <c r="E19" s="7" t="s">
        <v>56</v>
      </c>
      <c r="F19" s="12">
        <v>1035</v>
      </c>
      <c r="G19" s="12">
        <f t="shared" si="0"/>
        <v>3105</v>
      </c>
      <c r="H19" s="15">
        <v>2.88</v>
      </c>
      <c r="I19" s="9">
        <v>0.21</v>
      </c>
      <c r="J19" s="10">
        <v>3.48</v>
      </c>
      <c r="K19" s="8">
        <f t="shared" si="1"/>
        <v>8942.4</v>
      </c>
      <c r="L19" s="8">
        <f t="shared" si="2"/>
        <v>10805.4</v>
      </c>
      <c r="M19" s="7" t="s">
        <v>7</v>
      </c>
      <c r="N19" s="18"/>
      <c r="O19" s="7">
        <f t="shared" si="3"/>
        <v>0</v>
      </c>
      <c r="P19" s="7">
        <f t="shared" si="4"/>
        <v>0</v>
      </c>
      <c r="Q19" s="7">
        <f t="shared" si="5"/>
        <v>0</v>
      </c>
      <c r="R19" s="18"/>
    </row>
    <row r="20" spans="1:18" ht="47.25" x14ac:dyDescent="0.2">
      <c r="A20" s="6" t="s">
        <v>72</v>
      </c>
      <c r="B20" s="6" t="s">
        <v>73</v>
      </c>
      <c r="C20" s="6" t="s">
        <v>57</v>
      </c>
      <c r="D20" s="7" t="s">
        <v>58</v>
      </c>
      <c r="E20" s="7" t="s">
        <v>59</v>
      </c>
      <c r="F20" s="12">
        <v>24</v>
      </c>
      <c r="G20" s="12">
        <f t="shared" si="0"/>
        <v>72</v>
      </c>
      <c r="H20" s="15">
        <v>5.15</v>
      </c>
      <c r="I20" s="9">
        <v>0.21</v>
      </c>
      <c r="J20" s="10">
        <v>6.23</v>
      </c>
      <c r="K20" s="8">
        <f t="shared" si="1"/>
        <v>370.8</v>
      </c>
      <c r="L20" s="8">
        <f t="shared" si="2"/>
        <v>448.56000000000006</v>
      </c>
      <c r="M20" s="7" t="s">
        <v>7</v>
      </c>
      <c r="N20" s="18"/>
      <c r="O20" s="7">
        <f t="shared" si="3"/>
        <v>0</v>
      </c>
      <c r="P20" s="7">
        <f t="shared" si="4"/>
        <v>0</v>
      </c>
      <c r="Q20" s="7">
        <f t="shared" si="5"/>
        <v>0</v>
      </c>
      <c r="R20" s="18"/>
    </row>
    <row r="21" spans="1:18" ht="47.25" x14ac:dyDescent="0.2">
      <c r="A21" s="6" t="s">
        <v>72</v>
      </c>
      <c r="B21" s="6" t="s">
        <v>73</v>
      </c>
      <c r="C21" s="6" t="s">
        <v>60</v>
      </c>
      <c r="D21" s="7" t="s">
        <v>61</v>
      </c>
      <c r="E21" s="7" t="s">
        <v>62</v>
      </c>
      <c r="F21" s="12">
        <v>141</v>
      </c>
      <c r="G21" s="12">
        <f t="shared" si="0"/>
        <v>423</v>
      </c>
      <c r="H21" s="15">
        <v>9.26</v>
      </c>
      <c r="I21" s="9">
        <v>0.21</v>
      </c>
      <c r="J21" s="10">
        <v>11.2</v>
      </c>
      <c r="K21" s="8">
        <f t="shared" si="1"/>
        <v>3916.98</v>
      </c>
      <c r="L21" s="8">
        <f t="shared" si="2"/>
        <v>4737.5999999999995</v>
      </c>
      <c r="M21" s="7" t="s">
        <v>7</v>
      </c>
      <c r="N21" s="18"/>
      <c r="O21" s="7">
        <f t="shared" si="3"/>
        <v>0</v>
      </c>
      <c r="P21" s="7">
        <f t="shared" si="4"/>
        <v>0</v>
      </c>
      <c r="Q21" s="7">
        <f t="shared" si="5"/>
        <v>0</v>
      </c>
      <c r="R21" s="18"/>
    </row>
    <row r="22" spans="1:18" ht="47.25" x14ac:dyDescent="0.2">
      <c r="A22" s="6" t="s">
        <v>72</v>
      </c>
      <c r="B22" s="6" t="s">
        <v>73</v>
      </c>
      <c r="C22" s="6" t="s">
        <v>63</v>
      </c>
      <c r="D22" s="7" t="s">
        <v>64</v>
      </c>
      <c r="E22" s="7" t="s">
        <v>65</v>
      </c>
      <c r="F22" s="12">
        <v>806</v>
      </c>
      <c r="G22" s="12">
        <f t="shared" si="0"/>
        <v>2418</v>
      </c>
      <c r="H22" s="15">
        <v>0.36</v>
      </c>
      <c r="I22" s="9">
        <v>0.21</v>
      </c>
      <c r="J22" s="10">
        <v>0.44</v>
      </c>
      <c r="K22" s="8">
        <f t="shared" si="1"/>
        <v>870.48</v>
      </c>
      <c r="L22" s="8">
        <f t="shared" si="2"/>
        <v>1063.92</v>
      </c>
      <c r="M22" s="7" t="s">
        <v>7</v>
      </c>
      <c r="N22" s="18"/>
      <c r="O22" s="7">
        <f t="shared" si="3"/>
        <v>0</v>
      </c>
      <c r="P22" s="7">
        <f t="shared" si="4"/>
        <v>0</v>
      </c>
      <c r="Q22" s="7">
        <f t="shared" si="5"/>
        <v>0</v>
      </c>
      <c r="R22" s="18"/>
    </row>
    <row r="23" spans="1:18" ht="47.25" x14ac:dyDescent="0.2">
      <c r="A23" s="6" t="s">
        <v>72</v>
      </c>
      <c r="B23" s="6" t="s">
        <v>73</v>
      </c>
      <c r="C23" s="6" t="s">
        <v>66</v>
      </c>
      <c r="D23" s="7" t="s">
        <v>67</v>
      </c>
      <c r="E23" s="7" t="s">
        <v>68</v>
      </c>
      <c r="F23" s="12">
        <v>156</v>
      </c>
      <c r="G23" s="12">
        <f t="shared" si="0"/>
        <v>468</v>
      </c>
      <c r="H23" s="15">
        <v>2.88</v>
      </c>
      <c r="I23" s="9">
        <v>0.21</v>
      </c>
      <c r="J23" s="10">
        <v>3.48</v>
      </c>
      <c r="K23" s="8">
        <f t="shared" si="1"/>
        <v>1347.84</v>
      </c>
      <c r="L23" s="8">
        <f t="shared" si="2"/>
        <v>1628.64</v>
      </c>
      <c r="M23" s="7" t="s">
        <v>7</v>
      </c>
      <c r="N23" s="18"/>
      <c r="O23" s="7">
        <f t="shared" si="3"/>
        <v>0</v>
      </c>
      <c r="P23" s="7">
        <f t="shared" si="4"/>
        <v>0</v>
      </c>
      <c r="Q23" s="7">
        <f t="shared" si="5"/>
        <v>0</v>
      </c>
      <c r="R23" s="18"/>
    </row>
    <row r="24" spans="1:18" x14ac:dyDescent="0.2">
      <c r="K24"/>
      <c r="L24"/>
    </row>
    <row r="25" spans="1:18" x14ac:dyDescent="0.2">
      <c r="K25"/>
      <c r="L25"/>
    </row>
    <row r="26" spans="1:18" ht="99.75" x14ac:dyDescent="0.2">
      <c r="C26" s="16" t="s">
        <v>84</v>
      </c>
      <c r="D26" s="17" t="s">
        <v>85</v>
      </c>
      <c r="K26"/>
      <c r="L26"/>
    </row>
    <row r="27" spans="1:18" x14ac:dyDescent="0.2">
      <c r="M27" s="11"/>
      <c r="N27" s="11"/>
      <c r="O27" s="11"/>
      <c r="P27" s="11"/>
      <c r="Q27" s="11"/>
      <c r="R27" s="11"/>
    </row>
    <row r="29" spans="1:18" ht="57" x14ac:dyDescent="0.2">
      <c r="D29" s="17" t="s">
        <v>86</v>
      </c>
    </row>
    <row r="30" spans="1:18" x14ac:dyDescent="0.2">
      <c r="D30" s="17"/>
    </row>
    <row r="31" spans="1:18" x14ac:dyDescent="0.2">
      <c r="D31" s="17"/>
    </row>
    <row r="32" spans="1:18" ht="28.5" x14ac:dyDescent="0.2">
      <c r="D32" s="17" t="s">
        <v>87</v>
      </c>
    </row>
  </sheetData>
  <sheetProtection algorithmName="SHA-512" hashValue="h/up2QH/ZnCq7K2wP+cmMmUzwgvE2INlqVH5QO1hKSfDkh0vO6fjosyc0xRH8QG18+VkB/+52q+vi6ETPsc9lA==" saltValue="BV4vSPw6hd4MPSQrQ9wtjA==" spinCount="100000" sheet="1" objects="1" scenarios="1"/>
  <conditionalFormatting sqref="A1:C1">
    <cfRule type="duplicateValues" dxfId="1" priority="2"/>
  </conditionalFormatting>
  <conditionalFormatting sqref="D1:E23">
    <cfRule type="duplicateValues" dxfId="0" priority="3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4FD0F7-1BAF-4DEA-B31E-0CB8F05AE7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0CEBE4-532E-489B-86D7-72746FC57C19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BE7D444E-2E83-4E80-990B-00B0FA2E39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COBERTURAS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Lopez Barcenilla</dc:creator>
  <cp:lastModifiedBy>Julio Palacio Mendez</cp:lastModifiedBy>
  <dcterms:created xsi:type="dcterms:W3CDTF">2026-01-26T16:50:20Z</dcterms:created>
  <dcterms:modified xsi:type="dcterms:W3CDTF">2026-03-31T11:00:36Z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