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104" documentId="13_ncr:1_{A79E0D37-B7F3-432A-98E6-7286C2402563}" xr6:coauthVersionLast="47" xr6:coauthVersionMax="47" xr10:uidLastSave="{E219BAB6-0987-4E19-8A40-F4695228797E}"/>
  <bookViews>
    <workbookView xWindow="-120" yWindow="-120" windowWidth="29040" windowHeight="15720" activeTab="1" xr2:uid="{00000000-000D-0000-FFFF-FFFF00000000}"/>
  </bookViews>
  <sheets>
    <sheet name="oferta economica lote 1 girona" sheetId="2" r:id="rId1"/>
    <sheet name="oferta economica lote 2 olot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2" l="1"/>
  <c r="A16" i="3"/>
  <c r="F10" i="3" l="1"/>
  <c r="F13" i="3"/>
  <c r="F7" i="3"/>
  <c r="F4" i="3"/>
  <c r="F20" i="3"/>
  <c r="B28" i="3" s="1"/>
  <c r="F21" i="3"/>
  <c r="B29" i="3" s="1"/>
  <c r="F19" i="3"/>
  <c r="B27" i="3" s="1"/>
  <c r="B26" i="3" l="1"/>
  <c r="B25" i="3" l="1"/>
  <c r="B30" i="3" s="1"/>
  <c r="B31" i="3" l="1"/>
  <c r="B32" i="3" s="1"/>
  <c r="D14" i="2"/>
  <c r="F8" i="2" l="1"/>
  <c r="F11" i="2"/>
  <c r="B17" i="2" l="1"/>
  <c r="B18" i="2" l="1"/>
  <c r="B19" i="2" s="1"/>
</calcChain>
</file>

<file path=xl/sharedStrings.xml><?xml version="1.0" encoding="utf-8"?>
<sst xmlns="http://schemas.openxmlformats.org/spreadsheetml/2006/main" count="79" uniqueCount="46">
  <si>
    <t>PRECIO MAX</t>
  </si>
  <si>
    <t>TOTAL</t>
  </si>
  <si>
    <t>ORIGEN-DESTINO</t>
  </si>
  <si>
    <t>Nº ESTIMADO TRAYECTOS</t>
  </si>
  <si>
    <t>TIPO TRAYECTO</t>
  </si>
  <si>
    <t>PRESUPUESTO</t>
  </si>
  <si>
    <t>GIRONA</t>
  </si>
  <si>
    <t>POR KILOMETRO</t>
  </si>
  <si>
    <t>BAJADAS DE BANDERA</t>
  </si>
  <si>
    <t>PRECIO MAX BAJADA BANDERA</t>
  </si>
  <si>
    <t>PRECIO MAX KM</t>
  </si>
  <si>
    <t>KM ESTIMADOS</t>
  </si>
  <si>
    <t>HORAS ESPERA ESTIMADAS</t>
  </si>
  <si>
    <t>PRECIO MAXIMO HORA ESPERA</t>
  </si>
  <si>
    <t>TRAYECTO INTERURBANO</t>
  </si>
  <si>
    <t>OFERTA TOTAL LOTE 2</t>
  </si>
  <si>
    <t>TRAYECTO URBANO</t>
  </si>
  <si>
    <t>TRAYECTO URBANO OLOT</t>
  </si>
  <si>
    <t>ORIGEN-DESTINO Y VICEVERSA (el precio incluye trayecto de ida y vuelta y peajes si los hubiera)</t>
  </si>
  <si>
    <t>precios sin IVA</t>
  </si>
  <si>
    <t>PRESUPUESTO TRANSPORTE NO SANITARIO LOTE 3 OLOT SIN IVA</t>
  </si>
  <si>
    <t>Olot-Mutua-Olot y regreso domicilio</t>
  </si>
  <si>
    <t>Radio Olot-Mutua Olot y regreso</t>
  </si>
  <si>
    <t>TARIFA FIJA NOEL - MUTUA OLOT – NOEL</t>
  </si>
  <si>
    <t>TARIFA FIJA Olot-Girona-Olot</t>
  </si>
  <si>
    <t>TARIFA FIJA OLOT-BARCELONA-OLOT</t>
  </si>
  <si>
    <t>Olot-Mutua-Olot y regreso domicilio (SOLO CONTAMOS UNA BAJADA DE BANDERA)</t>
  </si>
  <si>
    <t>Radio Olot-Mutua Olot y regreso (SOLO CONTAMOS UNA BAJADA DE BANDERA)</t>
  </si>
  <si>
    <t>media de km/viaje incluido ida y vuelta</t>
  </si>
  <si>
    <t>Nº ESTIMADO VIAJES</t>
  </si>
  <si>
    <t>PRECIO OFERTADO KM sin iva</t>
  </si>
  <si>
    <t>PRECIO BAJADA BANDERA OFERTADO SIN IVA</t>
  </si>
  <si>
    <t>ESTIMACION VIAJES (incluye ida y vuelta)</t>
  </si>
  <si>
    <t>TOTAL SIN IVA</t>
  </si>
  <si>
    <t>PRECIO CERRADO OFERTADO sin iva</t>
  </si>
  <si>
    <t>PRECIO VIAJE CERRADO SIN IVA (INCLUYE IDA Y VUELTA)</t>
  </si>
  <si>
    <t>TARIFAS CERRADAS</t>
  </si>
  <si>
    <t>PRECIO OFERTADO SIN IVA</t>
  </si>
  <si>
    <t>PRECIO OFERTADO KM SIN IVA</t>
  </si>
  <si>
    <t>PRECIO HORA ESPERA OFERTADO SIN IVA</t>
  </si>
  <si>
    <t>OFERTA TOTAL 1 AÑO SIN IVA</t>
  </si>
  <si>
    <t>OFERTA TOTAL 1 AÑO CON IVA</t>
  </si>
  <si>
    <t>IMPORTE A INDICAR EN PIXELWARE</t>
  </si>
  <si>
    <t>iva 10%</t>
  </si>
  <si>
    <t>PRECIO MAXIMO HORA ESPERA SIN IVA</t>
  </si>
  <si>
    <t>PRECIO HORA ESPERA OFERTADO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</si>
</sst>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4" x14ac:knownFonts="1"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Ubuntu"/>
      <family val="2"/>
    </font>
    <font>
      <sz val="10"/>
      <color rgb="FF000000"/>
      <name val="Ubuntu"/>
      <family val="2"/>
    </font>
    <font>
      <sz val="11"/>
      <color rgb="FF000000"/>
      <name val="Calibri"/>
      <family val="2"/>
    </font>
    <font>
      <sz val="10"/>
      <color rgb="FF000000"/>
      <name val="Verdana"/>
      <family val="2"/>
    </font>
    <font>
      <b/>
      <sz val="9"/>
      <color rgb="FF000000"/>
      <name val="Ubuntu"/>
      <family val="2"/>
    </font>
    <font>
      <b/>
      <sz val="9"/>
      <color theme="1"/>
      <name val="Ubuntu"/>
      <family val="2"/>
    </font>
    <font>
      <b/>
      <sz val="11"/>
      <color theme="1"/>
      <name val="Ubuntu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73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/>
    <xf numFmtId="0" fontId="3" fillId="0" borderId="1" xfId="0" applyFont="1" applyBorder="1" applyAlignment="1">
      <alignment horizontal="center"/>
    </xf>
    <xf numFmtId="44" fontId="3" fillId="0" borderId="1" xfId="1" applyFont="1" applyBorder="1"/>
    <xf numFmtId="0" fontId="3" fillId="0" borderId="1" xfId="0" applyFont="1" applyBorder="1" applyAlignment="1">
      <alignment horizontal="right"/>
    </xf>
    <xf numFmtId="0" fontId="0" fillId="0" borderId="0" xfId="0" applyBorder="1"/>
    <xf numFmtId="164" fontId="3" fillId="0" borderId="0" xfId="0" applyNumberFormat="1" applyFont="1" applyBorder="1"/>
    <xf numFmtId="0" fontId="3" fillId="0" borderId="0" xfId="0" applyFont="1" applyBorder="1"/>
    <xf numFmtId="0" fontId="4" fillId="2" borderId="5" xfId="0" applyFont="1" applyFill="1" applyBorder="1" applyAlignment="1">
      <alignment horizontal="justify"/>
    </xf>
    <xf numFmtId="0" fontId="3" fillId="0" borderId="1" xfId="0" applyFont="1" applyFill="1" applyBorder="1"/>
    <xf numFmtId="44" fontId="0" fillId="0" borderId="0" xfId="0" applyNumberFormat="1"/>
    <xf numFmtId="0" fontId="0" fillId="0" borderId="1" xfId="0" applyBorder="1" applyAlignment="1">
      <alignment horizontal="center"/>
    </xf>
    <xf numFmtId="0" fontId="3" fillId="2" borderId="1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44" fontId="0" fillId="0" borderId="0" xfId="1" applyFont="1" applyBorder="1"/>
    <xf numFmtId="0" fontId="3" fillId="2" borderId="1" xfId="0" applyFont="1" applyFill="1" applyBorder="1" applyAlignment="1">
      <alignment wrapText="1"/>
    </xf>
    <xf numFmtId="0" fontId="5" fillId="2" borderId="7" xfId="0" applyFont="1" applyFill="1" applyBorder="1" applyAlignment="1">
      <alignment horizontal="right"/>
    </xf>
    <xf numFmtId="44" fontId="3" fillId="0" borderId="1" xfId="0" applyNumberFormat="1" applyFont="1" applyBorder="1"/>
    <xf numFmtId="44" fontId="1" fillId="0" borderId="1" xfId="1" applyFont="1" applyFill="1" applyBorder="1"/>
    <xf numFmtId="0" fontId="5" fillId="2" borderId="0" xfId="0" applyFont="1" applyFill="1" applyBorder="1" applyAlignment="1">
      <alignment horizontal="justify"/>
    </xf>
    <xf numFmtId="0" fontId="4" fillId="2" borderId="7" xfId="0" applyFont="1" applyFill="1" applyBorder="1" applyAlignment="1">
      <alignment horizontal="justify"/>
    </xf>
    <xf numFmtId="44" fontId="4" fillId="0" borderId="1" xfId="1" applyFont="1" applyFill="1" applyBorder="1" applyAlignment="1">
      <alignment vertical="center"/>
    </xf>
    <xf numFmtId="44" fontId="3" fillId="0" borderId="1" xfId="0" applyNumberFormat="1" applyFont="1" applyFill="1" applyBorder="1" applyAlignment="1"/>
    <xf numFmtId="44" fontId="5" fillId="2" borderId="1" xfId="1" applyFont="1" applyFill="1" applyBorder="1" applyAlignment="1" applyProtection="1">
      <alignment vertical="center"/>
      <protection locked="0"/>
    </xf>
    <xf numFmtId="44" fontId="3" fillId="2" borderId="7" xfId="1" applyFont="1" applyFill="1" applyBorder="1" applyProtection="1">
      <protection locked="0"/>
    </xf>
    <xf numFmtId="0" fontId="0" fillId="0" borderId="0" xfId="0" applyProtection="1"/>
    <xf numFmtId="44" fontId="0" fillId="0" borderId="0" xfId="0" applyNumberFormat="1" applyProtection="1"/>
    <xf numFmtId="0" fontId="0" fillId="0" borderId="1" xfId="0" applyBorder="1" applyAlignment="1" applyProtection="1">
      <alignment wrapText="1"/>
    </xf>
    <xf numFmtId="0" fontId="3" fillId="2" borderId="1" xfId="0" applyFont="1" applyFill="1" applyBorder="1" applyAlignment="1" applyProtection="1">
      <alignment wrapText="1"/>
    </xf>
    <xf numFmtId="0" fontId="4" fillId="0" borderId="1" xfId="0" applyFont="1" applyBorder="1" applyAlignment="1" applyProtection="1">
      <alignment horizontal="center" vertical="center"/>
    </xf>
    <xf numFmtId="44" fontId="3" fillId="0" borderId="1" xfId="1" applyFont="1" applyBorder="1" applyProtection="1"/>
    <xf numFmtId="0" fontId="3" fillId="0" borderId="0" xfId="0" applyFont="1" applyBorder="1" applyProtection="1"/>
    <xf numFmtId="0" fontId="0" fillId="0" borderId="0" xfId="0" applyBorder="1" applyProtection="1"/>
    <xf numFmtId="0" fontId="4" fillId="0" borderId="0" xfId="0" applyFont="1" applyBorder="1" applyAlignment="1" applyProtection="1">
      <alignment horizontal="center" vertical="center"/>
    </xf>
    <xf numFmtId="44" fontId="0" fillId="0" borderId="0" xfId="1" applyFont="1" applyBorder="1" applyProtection="1"/>
    <xf numFmtId="164" fontId="3" fillId="0" borderId="0" xfId="0" applyNumberFormat="1" applyFont="1" applyBorder="1" applyProtection="1"/>
    <xf numFmtId="0" fontId="4" fillId="2" borderId="5" xfId="0" applyFont="1" applyFill="1" applyBorder="1" applyAlignment="1" applyProtection="1">
      <alignment horizontal="justify"/>
    </xf>
    <xf numFmtId="0" fontId="5" fillId="2" borderId="0" xfId="0" applyFont="1" applyFill="1" applyBorder="1" applyAlignment="1" applyProtection="1">
      <alignment horizontal="justify"/>
    </xf>
    <xf numFmtId="0" fontId="8" fillId="2" borderId="4" xfId="0" applyFont="1" applyFill="1" applyBorder="1" applyAlignment="1">
      <alignment horizontal="justify" vertical="center"/>
    </xf>
    <xf numFmtId="0" fontId="8" fillId="2" borderId="9" xfId="0" applyFont="1" applyFill="1" applyBorder="1" applyAlignment="1">
      <alignment horizontal="right" vertical="center"/>
    </xf>
    <xf numFmtId="0" fontId="9" fillId="0" borderId="4" xfId="0" applyFont="1" applyBorder="1" applyAlignment="1">
      <alignment horizontal="justify" vertical="center"/>
    </xf>
    <xf numFmtId="0" fontId="9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6" fillId="0" borderId="1" xfId="0" applyFont="1" applyBorder="1" applyAlignment="1">
      <alignment wrapText="1"/>
    </xf>
    <xf numFmtId="44" fontId="0" fillId="3" borderId="1" xfId="1" applyFont="1" applyFill="1" applyBorder="1"/>
    <xf numFmtId="44" fontId="11" fillId="0" borderId="9" xfId="0" applyNumberFormat="1" applyFont="1" applyBorder="1" applyAlignment="1">
      <alignment horizontal="right" vertical="center"/>
    </xf>
    <xf numFmtId="44" fontId="12" fillId="0" borderId="9" xfId="0" applyNumberFormat="1" applyFont="1" applyBorder="1" applyAlignment="1">
      <alignment horizontal="right" vertical="center"/>
    </xf>
    <xf numFmtId="44" fontId="7" fillId="0" borderId="9" xfId="0" applyNumberFormat="1" applyFont="1" applyBorder="1" applyAlignment="1">
      <alignment horizontal="right" vertical="center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2" xfId="0" applyBorder="1" applyAlignment="1" applyProtection="1">
      <alignment horizontal="center" wrapText="1"/>
    </xf>
    <xf numFmtId="0" fontId="0" fillId="0" borderId="3" xfId="0" applyBorder="1" applyAlignment="1" applyProtection="1">
      <alignment horizontal="center" wrapText="1"/>
    </xf>
    <xf numFmtId="0" fontId="3" fillId="0" borderId="2" xfId="0" applyFont="1" applyBorder="1" applyAlignment="1" applyProtection="1">
      <alignment horizontal="center"/>
    </xf>
    <xf numFmtId="0" fontId="3" fillId="0" borderId="3" xfId="0" applyFont="1" applyBorder="1" applyAlignment="1" applyProtection="1">
      <alignment horizontal="center"/>
    </xf>
    <xf numFmtId="0" fontId="6" fillId="0" borderId="2" xfId="0" applyFont="1" applyBorder="1" applyAlignment="1" applyProtection="1">
      <alignment horizontal="center" wrapText="1"/>
    </xf>
    <xf numFmtId="0" fontId="6" fillId="0" borderId="3" xfId="0" applyFont="1" applyBorder="1" applyAlignment="1" applyProtection="1">
      <alignment horizont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4" fontId="13" fillId="0" borderId="0" xfId="0" applyNumberFormat="1" applyFont="1"/>
    <xf numFmtId="8" fontId="7" fillId="0" borderId="9" xfId="0" applyNumberFormat="1" applyFont="1" applyBorder="1" applyAlignment="1">
      <alignment horizontal="right" vertical="center"/>
    </xf>
    <xf numFmtId="8" fontId="7" fillId="0" borderId="4" xfId="0" applyNumberFormat="1" applyFont="1" applyBorder="1" applyAlignment="1">
      <alignment horizontal="right" vertical="center"/>
    </xf>
    <xf numFmtId="8" fontId="0" fillId="0" borderId="0" xfId="0" applyNumberFormat="1" applyProtection="1"/>
    <xf numFmtId="44" fontId="11" fillId="3" borderId="9" xfId="0" applyNumberFormat="1" applyFont="1" applyFill="1" applyBorder="1" applyAlignment="1">
      <alignment horizontal="right" vertical="center"/>
    </xf>
    <xf numFmtId="44" fontId="6" fillId="3" borderId="1" xfId="1" applyFont="1" applyFill="1" applyBorder="1" applyAlignment="1">
      <alignment horizontal="right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G22"/>
  <sheetViews>
    <sheetView zoomScale="90" zoomScaleNormal="90" workbookViewId="0">
      <selection activeCell="C14" sqref="C14"/>
    </sheetView>
  </sheetViews>
  <sheetFormatPr baseColWidth="10" defaultRowHeight="15" x14ac:dyDescent="0.25"/>
  <cols>
    <col min="1" max="1" width="34.85546875" customWidth="1"/>
    <col min="2" max="2" width="32.85546875" customWidth="1"/>
    <col min="3" max="3" width="26.85546875" customWidth="1"/>
    <col min="4" max="4" width="17" customWidth="1"/>
    <col min="5" max="5" width="35.28515625" customWidth="1"/>
    <col min="6" max="6" width="26.5703125" customWidth="1"/>
    <col min="7" max="7" width="23.28515625" customWidth="1"/>
    <col min="8" max="8" width="15.5703125" bestFit="1" customWidth="1"/>
  </cols>
  <sheetData>
    <row r="2" spans="1:7" x14ac:dyDescent="0.25">
      <c r="A2" s="52" t="s">
        <v>16</v>
      </c>
      <c r="B2" s="53"/>
      <c r="D2" t="s">
        <v>19</v>
      </c>
    </row>
    <row r="3" spans="1:7" x14ac:dyDescent="0.25">
      <c r="A3" s="50" t="s">
        <v>18</v>
      </c>
      <c r="B3" s="51"/>
      <c r="C3" s="1" t="s">
        <v>3</v>
      </c>
      <c r="D3" s="2" t="s">
        <v>0</v>
      </c>
      <c r="E3" s="13" t="s">
        <v>37</v>
      </c>
      <c r="F3" s="3" t="s">
        <v>1</v>
      </c>
    </row>
    <row r="4" spans="1:7" x14ac:dyDescent="0.25">
      <c r="A4" s="2" t="s">
        <v>6</v>
      </c>
      <c r="B4" s="2" t="s">
        <v>6</v>
      </c>
      <c r="C4" s="12">
        <v>1192</v>
      </c>
      <c r="D4" s="20">
        <v>12.5</v>
      </c>
      <c r="E4" s="26"/>
      <c r="F4" s="4">
        <f>E4*C4</f>
        <v>0</v>
      </c>
    </row>
    <row r="5" spans="1:7" x14ac:dyDescent="0.25">
      <c r="F5" s="11"/>
    </row>
    <row r="6" spans="1:7" ht="14.25" customHeight="1" x14ac:dyDescent="0.25">
      <c r="A6" s="52" t="s">
        <v>14</v>
      </c>
      <c r="B6" s="53"/>
    </row>
    <row r="7" spans="1:7" ht="30.75" customHeight="1" x14ac:dyDescent="0.25">
      <c r="A7" s="50" t="s">
        <v>2</v>
      </c>
      <c r="B7" s="51"/>
      <c r="C7" s="1" t="s">
        <v>11</v>
      </c>
      <c r="D7" s="2" t="s">
        <v>10</v>
      </c>
      <c r="E7" s="13" t="s">
        <v>38</v>
      </c>
      <c r="F7" s="5" t="s">
        <v>1</v>
      </c>
      <c r="G7" s="6"/>
    </row>
    <row r="8" spans="1:7" x14ac:dyDescent="0.25">
      <c r="A8" s="55" t="s">
        <v>7</v>
      </c>
      <c r="B8" s="56"/>
      <c r="C8" s="14">
        <v>89340</v>
      </c>
      <c r="D8" s="20">
        <v>0.88</v>
      </c>
      <c r="E8" s="26"/>
      <c r="F8" s="4">
        <f>E8*C8</f>
        <v>0</v>
      </c>
      <c r="G8" s="7"/>
    </row>
    <row r="9" spans="1:7" x14ac:dyDescent="0.25">
      <c r="A9" s="8"/>
      <c r="B9" s="6"/>
      <c r="C9" s="15"/>
      <c r="D9" s="8"/>
      <c r="E9" s="16"/>
      <c r="F9" s="7"/>
      <c r="G9" s="7"/>
    </row>
    <row r="10" spans="1:7" ht="29.25" customHeight="1" x14ac:dyDescent="0.25">
      <c r="A10" s="50" t="s">
        <v>2</v>
      </c>
      <c r="B10" s="51"/>
      <c r="C10" s="1" t="s">
        <v>3</v>
      </c>
      <c r="D10" s="1" t="s">
        <v>9</v>
      </c>
      <c r="E10" s="17" t="s">
        <v>31</v>
      </c>
      <c r="F10" s="5" t="s">
        <v>1</v>
      </c>
      <c r="G10" s="7"/>
    </row>
    <row r="11" spans="1:7" x14ac:dyDescent="0.25">
      <c r="A11" s="55" t="s">
        <v>8</v>
      </c>
      <c r="B11" s="56"/>
      <c r="C11" s="14">
        <v>812</v>
      </c>
      <c r="D11" s="20">
        <v>7.5</v>
      </c>
      <c r="E11" s="26"/>
      <c r="F11" s="4">
        <f>E11*C11</f>
        <v>0</v>
      </c>
      <c r="G11" s="7"/>
    </row>
    <row r="12" spans="1:7" ht="15.75" thickBot="1" x14ac:dyDescent="0.3"/>
    <row r="13" spans="1:7" ht="27.75" customHeight="1" x14ac:dyDescent="0.25">
      <c r="A13" s="22" t="s">
        <v>12</v>
      </c>
      <c r="B13" s="9" t="s">
        <v>13</v>
      </c>
      <c r="C13" s="21" t="s">
        <v>39</v>
      </c>
      <c r="D13" s="18" t="s">
        <v>1</v>
      </c>
    </row>
    <row r="14" spans="1:7" x14ac:dyDescent="0.25">
      <c r="A14" s="14">
        <v>317</v>
      </c>
      <c r="B14" s="23">
        <v>24.2</v>
      </c>
      <c r="C14" s="26"/>
      <c r="D14" s="19">
        <f>A14*C14</f>
        <v>0</v>
      </c>
    </row>
    <row r="16" spans="1:7" x14ac:dyDescent="0.25">
      <c r="A16" s="54" t="s">
        <v>15</v>
      </c>
      <c r="B16" s="54"/>
    </row>
    <row r="17" spans="1:3" x14ac:dyDescent="0.25">
      <c r="A17" s="10" t="s">
        <v>40</v>
      </c>
      <c r="B17" s="24">
        <f>F4+F8+D14+F11</f>
        <v>0</v>
      </c>
      <c r="C17" t="s">
        <v>42</v>
      </c>
    </row>
    <row r="18" spans="1:3" x14ac:dyDescent="0.25">
      <c r="A18" t="s">
        <v>43</v>
      </c>
      <c r="B18" s="11">
        <f>B17*0.1</f>
        <v>0</v>
      </c>
    </row>
    <row r="19" spans="1:3" x14ac:dyDescent="0.25">
      <c r="A19" s="10" t="s">
        <v>41</v>
      </c>
      <c r="B19" s="11">
        <f>B17+B18</f>
        <v>0</v>
      </c>
    </row>
    <row r="22" spans="1:3" ht="16.5" x14ac:dyDescent="0.3">
      <c r="B22" s="67"/>
    </row>
  </sheetData>
  <sheetProtection algorithmName="SHA-512" hashValue="q11giHm1+Nf8RejwfY+zXoZTNdCJQujl9UFGEk/MeLMUQFGRH8knV1624z9fJdQyOUI993CDsqjFXihn4R/llw==" saltValue="LBfm93HpWMZKZWSrPBhU0w==" spinCount="100000" sheet="1" objects="1" scenarios="1" selectLockedCells="1"/>
  <mergeCells count="8">
    <mergeCell ref="A16:B16"/>
    <mergeCell ref="A8:B8"/>
    <mergeCell ref="A11:B11"/>
    <mergeCell ref="A2:B2"/>
    <mergeCell ref="A3:B3"/>
    <mergeCell ref="A6:B6"/>
    <mergeCell ref="A7:B7"/>
    <mergeCell ref="A10:B10"/>
  </mergeCell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5"/>
  <sheetViews>
    <sheetView tabSelected="1" zoomScale="80" zoomScaleNormal="80" workbookViewId="0">
      <selection activeCell="E4" sqref="E4"/>
    </sheetView>
  </sheetViews>
  <sheetFormatPr baseColWidth="10" defaultRowHeight="15" x14ac:dyDescent="0.25"/>
  <cols>
    <col min="1" max="1" width="44.5703125" style="27" customWidth="1"/>
    <col min="2" max="2" width="27.5703125" style="27" customWidth="1"/>
    <col min="3" max="3" width="19.140625" style="27" customWidth="1"/>
    <col min="4" max="4" width="23.7109375" style="27" bestFit="1" customWidth="1"/>
    <col min="5" max="5" width="23.85546875" style="27" customWidth="1"/>
    <col min="6" max="6" width="18.5703125" style="27" customWidth="1"/>
    <col min="7" max="7" width="29.7109375" style="27" customWidth="1"/>
    <col min="8" max="8" width="25.42578125" style="27" customWidth="1"/>
    <col min="9" max="16384" width="11.42578125" style="27"/>
  </cols>
  <sheetData>
    <row r="1" spans="1:6" x14ac:dyDescent="0.25">
      <c r="F1" s="28"/>
    </row>
    <row r="2" spans="1:6" x14ac:dyDescent="0.25">
      <c r="A2" s="61" t="s">
        <v>17</v>
      </c>
      <c r="B2" s="62"/>
      <c r="D2" s="27" t="s">
        <v>19</v>
      </c>
    </row>
    <row r="3" spans="1:6" ht="30" x14ac:dyDescent="0.25">
      <c r="A3" s="57" t="s">
        <v>26</v>
      </c>
      <c r="B3" s="58"/>
      <c r="C3" s="1" t="s">
        <v>28</v>
      </c>
      <c r="D3" s="29" t="s">
        <v>10</v>
      </c>
      <c r="E3" s="30" t="s">
        <v>30</v>
      </c>
      <c r="F3" s="45" t="s">
        <v>33</v>
      </c>
    </row>
    <row r="4" spans="1:6" ht="15.75" thickBot="1" x14ac:dyDescent="0.3">
      <c r="A4" s="59" t="s">
        <v>7</v>
      </c>
      <c r="B4" s="60"/>
      <c r="C4" s="31">
        <v>13</v>
      </c>
      <c r="D4" s="69">
        <v>1.4</v>
      </c>
      <c r="E4" s="26"/>
      <c r="F4" s="11">
        <f>(C4*E4)*C7</f>
        <v>0</v>
      </c>
    </row>
    <row r="5" spans="1:6" x14ac:dyDescent="0.25">
      <c r="A5" s="33"/>
      <c r="B5" s="34"/>
      <c r="C5" s="35"/>
      <c r="D5" s="33"/>
      <c r="E5" s="36"/>
      <c r="F5" s="37"/>
    </row>
    <row r="6" spans="1:6" ht="46.5" customHeight="1" x14ac:dyDescent="0.25">
      <c r="A6" s="57" t="s">
        <v>26</v>
      </c>
      <c r="B6" s="58"/>
      <c r="C6" s="29" t="s">
        <v>29</v>
      </c>
      <c r="D6" s="29" t="s">
        <v>9</v>
      </c>
      <c r="E6" s="30" t="s">
        <v>31</v>
      </c>
      <c r="F6" s="45" t="s">
        <v>33</v>
      </c>
    </row>
    <row r="7" spans="1:6" ht="15.75" thickBot="1" x14ac:dyDescent="0.3">
      <c r="A7" s="59" t="s">
        <v>8</v>
      </c>
      <c r="B7" s="60"/>
      <c r="C7" s="31">
        <v>274</v>
      </c>
      <c r="D7" s="68">
        <v>5.75</v>
      </c>
      <c r="E7" s="26"/>
      <c r="F7" s="32">
        <f>E7*C7</f>
        <v>0</v>
      </c>
    </row>
    <row r="9" spans="1:6" ht="54.75" customHeight="1" x14ac:dyDescent="0.25">
      <c r="A9" s="57" t="s">
        <v>27</v>
      </c>
      <c r="B9" s="58"/>
      <c r="C9" s="1" t="s">
        <v>28</v>
      </c>
      <c r="D9" s="29" t="s">
        <v>10</v>
      </c>
      <c r="E9" s="30" t="s">
        <v>30</v>
      </c>
      <c r="F9" s="45" t="s">
        <v>33</v>
      </c>
    </row>
    <row r="10" spans="1:6" ht="15.75" thickBot="1" x14ac:dyDescent="0.3">
      <c r="A10" s="59" t="s">
        <v>7</v>
      </c>
      <c r="B10" s="60"/>
      <c r="C10" s="31">
        <v>57</v>
      </c>
      <c r="D10" s="69">
        <v>1.4</v>
      </c>
      <c r="E10" s="26"/>
      <c r="F10" s="11">
        <f>(C10*E10)*C13</f>
        <v>0</v>
      </c>
    </row>
    <row r="11" spans="1:6" x14ac:dyDescent="0.25">
      <c r="A11" s="33"/>
      <c r="B11" s="34"/>
      <c r="C11" s="35"/>
      <c r="D11" s="33"/>
      <c r="E11" s="36"/>
      <c r="F11" s="37"/>
    </row>
    <row r="12" spans="1:6" ht="44.25" customHeight="1" x14ac:dyDescent="0.25">
      <c r="A12" s="57" t="s">
        <v>27</v>
      </c>
      <c r="B12" s="58"/>
      <c r="C12" s="29" t="s">
        <v>29</v>
      </c>
      <c r="D12" s="29" t="s">
        <v>9</v>
      </c>
      <c r="E12" s="30" t="s">
        <v>31</v>
      </c>
      <c r="F12" s="45" t="s">
        <v>33</v>
      </c>
    </row>
    <row r="13" spans="1:6" ht="15.75" thickBot="1" x14ac:dyDescent="0.3">
      <c r="A13" s="59" t="s">
        <v>8</v>
      </c>
      <c r="B13" s="60"/>
      <c r="C13" s="31">
        <v>65</v>
      </c>
      <c r="D13" s="68">
        <v>5.75</v>
      </c>
      <c r="E13" s="26"/>
      <c r="F13" s="32">
        <f>E13*C13</f>
        <v>0</v>
      </c>
    </row>
    <row r="14" spans="1:6" ht="15.75" thickBot="1" x14ac:dyDescent="0.3"/>
    <row r="15" spans="1:6" ht="48.75" customHeight="1" x14ac:dyDescent="0.25">
      <c r="A15" s="38" t="s">
        <v>44</v>
      </c>
      <c r="B15" s="39" t="s">
        <v>45</v>
      </c>
    </row>
    <row r="16" spans="1:6" x14ac:dyDescent="0.25">
      <c r="A16" s="72">
        <f>18.18*1.059</f>
        <v>19.25262</v>
      </c>
      <c r="B16" s="25"/>
    </row>
    <row r="17" spans="1:7" ht="22.5" customHeight="1" x14ac:dyDescent="0.25"/>
    <row r="18" spans="1:7" ht="48.75" customHeight="1" x14ac:dyDescent="0.25">
      <c r="A18" s="65" t="s">
        <v>36</v>
      </c>
      <c r="B18" s="66"/>
      <c r="C18" s="1" t="s">
        <v>32</v>
      </c>
      <c r="D18" s="1" t="s">
        <v>35</v>
      </c>
      <c r="E18" s="30" t="s">
        <v>34</v>
      </c>
      <c r="F18" s="45" t="s">
        <v>33</v>
      </c>
    </row>
    <row r="19" spans="1:7" ht="22.5" customHeight="1" thickBot="1" x14ac:dyDescent="0.3">
      <c r="A19" s="50" t="s">
        <v>23</v>
      </c>
      <c r="B19" s="51"/>
      <c r="C19" s="2">
        <v>16</v>
      </c>
      <c r="D19" s="68">
        <v>38.4</v>
      </c>
      <c r="E19" s="26"/>
      <c r="F19" s="46">
        <f>E19*C19</f>
        <v>0</v>
      </c>
      <c r="G19" s="28"/>
    </row>
    <row r="20" spans="1:7" ht="27.75" customHeight="1" thickBot="1" x14ac:dyDescent="0.3">
      <c r="A20" s="50" t="s">
        <v>24</v>
      </c>
      <c r="B20" s="51"/>
      <c r="C20" s="2">
        <v>44</v>
      </c>
      <c r="D20" s="68">
        <v>96.3</v>
      </c>
      <c r="E20" s="26"/>
      <c r="F20" s="46">
        <f t="shared" ref="F20:F21" si="0">E20*C20</f>
        <v>0</v>
      </c>
    </row>
    <row r="21" spans="1:7" ht="36.75" customHeight="1" thickBot="1" x14ac:dyDescent="0.3">
      <c r="A21" s="50" t="s">
        <v>25</v>
      </c>
      <c r="B21" s="51"/>
      <c r="C21" s="2">
        <v>124</v>
      </c>
      <c r="D21" s="68">
        <v>183</v>
      </c>
      <c r="E21" s="26"/>
      <c r="F21" s="46">
        <f t="shared" si="0"/>
        <v>0</v>
      </c>
    </row>
    <row r="22" spans="1:7" ht="22.5" customHeight="1" thickBot="1" x14ac:dyDescent="0.3"/>
    <row r="23" spans="1:7" ht="31.5" customHeight="1" thickBot="1" x14ac:dyDescent="0.3">
      <c r="A23" s="63" t="s">
        <v>20</v>
      </c>
      <c r="B23" s="64"/>
    </row>
    <row r="24" spans="1:7" ht="15.75" thickBot="1" x14ac:dyDescent="0.3">
      <c r="A24" s="40" t="s">
        <v>4</v>
      </c>
      <c r="B24" s="41" t="s">
        <v>5</v>
      </c>
    </row>
    <row r="25" spans="1:7" ht="15.75" thickBot="1" x14ac:dyDescent="0.3">
      <c r="A25" s="42" t="s">
        <v>21</v>
      </c>
      <c r="B25" s="49">
        <f>F4+F7</f>
        <v>0</v>
      </c>
    </row>
    <row r="26" spans="1:7" ht="31.5" customHeight="1" thickBot="1" x14ac:dyDescent="0.3">
      <c r="A26" s="43" t="s">
        <v>22</v>
      </c>
      <c r="B26" s="49">
        <f>F10+F13</f>
        <v>0</v>
      </c>
    </row>
    <row r="27" spans="1:7" ht="36.75" customHeight="1" thickBot="1" x14ac:dyDescent="0.3">
      <c r="A27" s="44" t="s">
        <v>23</v>
      </c>
      <c r="B27" s="47">
        <f>F19</f>
        <v>0</v>
      </c>
    </row>
    <row r="28" spans="1:7" ht="30.75" customHeight="1" thickBot="1" x14ac:dyDescent="0.3">
      <c r="A28" s="44" t="s">
        <v>24</v>
      </c>
      <c r="B28" s="48">
        <f>F20</f>
        <v>0</v>
      </c>
    </row>
    <row r="29" spans="1:7" ht="36.75" customHeight="1" thickBot="1" x14ac:dyDescent="0.3">
      <c r="A29" s="44" t="s">
        <v>25</v>
      </c>
      <c r="B29" s="48">
        <f>F21</f>
        <v>0</v>
      </c>
    </row>
    <row r="30" spans="1:7" ht="15.75" thickBot="1" x14ac:dyDescent="0.3">
      <c r="A30" s="10" t="s">
        <v>40</v>
      </c>
      <c r="B30" s="71">
        <f>B25+B26+B27+B28+B29</f>
        <v>0</v>
      </c>
      <c r="C30" t="s">
        <v>42</v>
      </c>
    </row>
    <row r="31" spans="1:7" x14ac:dyDescent="0.25">
      <c r="A31" t="s">
        <v>43</v>
      </c>
      <c r="B31" s="11">
        <f>B30*0.1</f>
        <v>0</v>
      </c>
    </row>
    <row r="32" spans="1:7" x14ac:dyDescent="0.25">
      <c r="A32" s="10" t="s">
        <v>41</v>
      </c>
      <c r="B32" s="70">
        <f>B30+B31</f>
        <v>0</v>
      </c>
    </row>
    <row r="39" ht="42.75" customHeight="1" x14ac:dyDescent="0.25"/>
    <row r="42" ht="42.75" customHeight="1" x14ac:dyDescent="0.25"/>
    <row r="45" ht="42.75" customHeight="1" x14ac:dyDescent="0.25"/>
  </sheetData>
  <sheetProtection algorithmName="SHA-512" hashValue="VoSNu5DeCWmg9oiyEB7LsxIISkv3m6EqtrqEhGFhQTLsFX9WtSPzhBxPPqghU9Hl3hSTSHfzwpBv/QIbUKuiBg==" saltValue="HkXsIcmuJQBKQy8LPq+LCg==" spinCount="100000" sheet="1" objects="1" scenarios="1" selectLockedCells="1"/>
  <mergeCells count="14">
    <mergeCell ref="A23:B23"/>
    <mergeCell ref="A21:B21"/>
    <mergeCell ref="A19:B19"/>
    <mergeCell ref="A18:B18"/>
    <mergeCell ref="A20:B20"/>
    <mergeCell ref="A9:B9"/>
    <mergeCell ref="A10:B10"/>
    <mergeCell ref="A12:B12"/>
    <mergeCell ref="A13:B13"/>
    <mergeCell ref="A2:B2"/>
    <mergeCell ref="A3:B3"/>
    <mergeCell ref="A4:B4"/>
    <mergeCell ref="A6:B6"/>
    <mergeCell ref="A7:B7"/>
  </mergeCells>
  <pageMargins left="0.7" right="0.7" top="0.75" bottom="0.75" header="0.3" footer="0.3"/>
  <pageSetup paperSize="9" orientation="portrait" horizontalDpi="200" verticalDpi="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074f93-0823-4b68-83f1-0a6c8042d384">
      <Terms xmlns="http://schemas.microsoft.com/office/infopath/2007/PartnerControls"/>
    </lcf76f155ced4ddcb4097134ff3c332f>
    <TaxCatchAll xmlns="df2f2895-2310-4824-9eb1-9c94b49fd6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ADA5FAC3E2E88448683DE4DB4EDEA16" ma:contentTypeVersion="15" ma:contentTypeDescription="Crear nuevo documento." ma:contentTypeScope="" ma:versionID="9153b482909eb3da7ffaa552edc4b1b3">
  <xsd:schema xmlns:xsd="http://www.w3.org/2001/XMLSchema" xmlns:xs="http://www.w3.org/2001/XMLSchema" xmlns:p="http://schemas.microsoft.com/office/2006/metadata/properties" xmlns:ns2="09074f93-0823-4b68-83f1-0a6c8042d384" xmlns:ns3="df2f2895-2310-4824-9eb1-9c94b49fd663" targetNamespace="http://schemas.microsoft.com/office/2006/metadata/properties" ma:root="true" ma:fieldsID="c83a5bec51f51f1c6d3975459ab4da43" ns2:_="" ns3:_="">
    <xsd:import namespace="09074f93-0823-4b68-83f1-0a6c8042d384"/>
    <xsd:import namespace="df2f2895-2310-4824-9eb1-9c94b49fd66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074f93-0823-4b68-83f1-0a6c8042d3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11b7371a-905d-41b3-b913-0f3b48f497f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f2f2895-2310-4824-9eb1-9c94b49fd663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68794be-46d2-45e7-b1c9-e731ad5a709c}" ma:internalName="TaxCatchAll" ma:showField="CatchAllData" ma:web="df2f2895-2310-4824-9eb1-9c94b49fd6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A40E59-A218-4243-897C-4A0028DD72C6}">
  <ds:schemaRefs>
    <ds:schemaRef ds:uri="http://schemas.microsoft.com/office/2006/metadata/properties"/>
    <ds:schemaRef ds:uri="http://schemas.microsoft.com/office/infopath/2007/PartnerControls"/>
    <ds:schemaRef ds:uri="09074f93-0823-4b68-83f1-0a6c8042d384"/>
    <ds:schemaRef ds:uri="df2f2895-2310-4824-9eb1-9c94b49fd663"/>
  </ds:schemaRefs>
</ds:datastoreItem>
</file>

<file path=customXml/itemProps2.xml><?xml version="1.0" encoding="utf-8"?>
<ds:datastoreItem xmlns:ds="http://schemas.openxmlformats.org/officeDocument/2006/customXml" ds:itemID="{67BDD739-C940-4611-A4B7-3EBCB13595E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074f93-0823-4b68-83f1-0a6c8042d384"/>
    <ds:schemaRef ds:uri="df2f2895-2310-4824-9eb1-9c94b49fd66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6ED19C-4DCA-4C7D-A08D-055D70C9DBC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oferta economica lote 1 girona</vt:lpstr>
      <vt:lpstr>oferta economica lote 2 olot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2006-09-12T12:46:56Z</dcterms:created>
  <dcterms:modified xsi:type="dcterms:W3CDTF">2026-05-07T09:51:26Z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dlc_DocIdItemGuid">
    <vt:lpwstr>beffaeda-dffe-4736-9bf8-bb33882fb314</vt:lpwstr>
  </property>
  <property fmtid="{D5CDD505-2E9C-101B-9397-08002B2CF9AE}" pid="3" name="ContentTypeId">
    <vt:lpwstr>0x010100FADA5FAC3E2E88448683DE4DB4EDEA16</vt:lpwstr>
  </property>
  <property fmtid="{D5CDD505-2E9C-101B-9397-08002B2CF9AE}" pid="4" name="Order">
    <vt:r8>2011500</vt:r8>
  </property>
  <property fmtid="{D5CDD505-2E9C-101B-9397-08002B2CF9AE}" pid="5" name="Valor de Id. de documento">
    <vt:lpwstr>D55WCX7TAH37-158-20115</vt:lpwstr>
  </property>
  <property fmtid="{D5CDD505-2E9C-101B-9397-08002B2CF9AE}" pid="6" name="_dlc_DocId">
    <vt:lpwstr>D55WCX7TAH37-158-20115</vt:lpwstr>
  </property>
  <property fmtid="{D5CDD505-2E9C-101B-9397-08002B2CF9AE}" pid="7" name="_dlc_DocIdUrl">
    <vt:lpwstr>http://proyectosmm.mutuamontanesa.local/comprasmm/_layouts/DocIdRedir.aspx?ID=D55WCX7TAH37-158-20115, D55WCX7TAH37-158-20115</vt:lpwstr>
  </property>
  <property fmtid="{D5CDD505-2E9C-101B-9397-08002B2CF9AE}" pid="8" name="MediaServiceImageTags">
    <vt:lpwstr/>
  </property>
</Properties>
</file>