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650" documentId="13_ncr:1_{DBC0284F-F716-42D8-861F-14BC754F4F71}" xr6:coauthVersionLast="47" xr6:coauthVersionMax="47" xr10:uidLastSave="{0D4B3D18-5891-4259-8484-69BD7E443F90}"/>
  <bookViews>
    <workbookView xWindow="-120" yWindow="-120" windowWidth="29040" windowHeight="15720" tabRatio="844" xr2:uid="{00000000-000D-0000-FFFF-FFFF00000000}"/>
  </bookViews>
  <sheets>
    <sheet name="OFERTA ECONOMICA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0" l="1"/>
  <c r="D17" i="10" s="1"/>
  <c r="C16" i="10"/>
  <c r="D16" i="10" s="1"/>
  <c r="C15" i="10"/>
  <c r="D15" i="10" s="1"/>
  <c r="C14" i="10"/>
  <c r="D14" i="10" s="1"/>
  <c r="C4" i="10"/>
  <c r="B4" i="10"/>
  <c r="B13" i="10" l="1"/>
  <c r="D13" i="10" s="1"/>
  <c r="D18" i="10" s="1"/>
  <c r="D9" i="10" l="1"/>
  <c r="D20" i="10" l="1"/>
  <c r="D19" i="10" s="1"/>
</calcChain>
</file>

<file path=xl/sharedStrings.xml><?xml version="1.0" encoding="utf-8"?>
<sst xmlns="http://schemas.openxmlformats.org/spreadsheetml/2006/main" count="34" uniqueCount="25">
  <si>
    <t>TIPO TRAYECTO</t>
  </si>
  <si>
    <t>IMPORTE FIJO</t>
  </si>
  <si>
    <t>HORAS DE ESPERA</t>
  </si>
  <si>
    <t>IMPORTE TOTAL HORAS DE ESPERA</t>
  </si>
  <si>
    <t>IMPORTE FIJO MAXIMO SIN IVA</t>
  </si>
  <si>
    <t xml:space="preserve">IMPORTE MAXIMO €/KM SIN IVA </t>
  </si>
  <si>
    <t>IMPORTE TOTAL SIN IVA</t>
  </si>
  <si>
    <t>IVA 10 %</t>
  </si>
  <si>
    <t>KILOMETROS TOTALES APROX AL AÑO</t>
  </si>
  <si>
    <t>TRAYECTOS ESTIMADOS AL AÑO</t>
  </si>
  <si>
    <t>Nº HORAS ESPERA ESTIMADAS AL AÑO</t>
  </si>
  <si>
    <t>IMPORTE KILOMETRAJE</t>
  </si>
  <si>
    <t>OFERTA ECONOMICA 1 AÑO SIN IVA</t>
  </si>
  <si>
    <t xml:space="preserve">IMPORTE OFERTADO €/KM SIN IVA </t>
  </si>
  <si>
    <t>IMPORTE FIJO OFERTADO SIN IVA</t>
  </si>
  <si>
    <t>IMPORTE OFERTADO €/HORA DE ESPERA SIN IVA</t>
  </si>
  <si>
    <t>OFERTA ECONOMICA 1 AÑO CON IVA</t>
  </si>
  <si>
    <t>IMPORTE MAXIMO €/HORA DE ESPERA SIN IVA</t>
  </si>
  <si>
    <t>TRAMO KILOMETROS &lt;= 8 Km</t>
  </si>
  <si>
    <t>TRAMO KILOMETROS entre 8 Km y =&lt; 30</t>
  </si>
  <si>
    <t>TRAMO KILOMETROS &gt;30 km</t>
  </si>
  <si>
    <t>TRAYECTOS INTERPROVINCIALES</t>
  </si>
  <si>
    <t>HORAS DE ESPERA (TRAMO 3)</t>
  </si>
  <si>
    <t>TIPO DE DESPLAZAMIENTO</t>
  </si>
  <si>
    <t>OFERTA TRANSPORTE NO SANITARIO CANTABRIA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</si>
</sst>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</cellStyleXfs>
  <cellXfs count="22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0" xfId="0" applyNumberFormat="1"/>
    <xf numFmtId="44" fontId="0" fillId="0" borderId="0" xfId="0" applyNumberFormat="1" applyFill="1" applyBorder="1"/>
    <xf numFmtId="0" fontId="4" fillId="0" borderId="0" xfId="0" applyFont="1"/>
    <xf numFmtId="0" fontId="3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0" fontId="4" fillId="0" borderId="1" xfId="0" applyFont="1" applyBorder="1"/>
    <xf numFmtId="44" fontId="4" fillId="0" borderId="0" xfId="1" applyFont="1"/>
    <xf numFmtId="44" fontId="4" fillId="0" borderId="1" xfId="0" applyNumberFormat="1" applyFont="1" applyBorder="1"/>
    <xf numFmtId="44" fontId="4" fillId="0" borderId="1" xfId="1" applyFont="1" applyFill="1" applyBorder="1" applyAlignment="1" applyProtection="1"/>
    <xf numFmtId="0" fontId="3" fillId="3" borderId="1" xfId="0" applyFont="1" applyFill="1" applyBorder="1"/>
    <xf numFmtId="44" fontId="3" fillId="3" borderId="1" xfId="0" applyNumberFormat="1" applyFont="1" applyFill="1" applyBorder="1"/>
    <xf numFmtId="44" fontId="4" fillId="0" borderId="0" xfId="0" applyNumberFormat="1" applyFont="1"/>
    <xf numFmtId="44" fontId="3" fillId="3" borderId="1" xfId="1" applyFont="1" applyFill="1" applyBorder="1" applyProtection="1">
      <protection locked="0"/>
    </xf>
    <xf numFmtId="44" fontId="3" fillId="3" borderId="1" xfId="0" applyNumberFormat="1" applyFont="1" applyFill="1" applyBorder="1" applyAlignment="1"/>
    <xf numFmtId="44" fontId="4" fillId="0" borderId="1" xfId="1" applyFont="1" applyBorder="1"/>
    <xf numFmtId="0" fontId="3" fillId="2" borderId="0" xfId="0" applyFont="1" applyFill="1" applyBorder="1" applyAlignment="1">
      <alignment horizontal="justify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14">
    <cellStyle name="Moneda" xfId="1" builtinId="4"/>
    <cellStyle name="Normal" xfId="0" builtinId="0"/>
    <cellStyle name="Normal 10" xfId="9" xr:uid="{853070DF-3768-458D-BA7A-7B41C1B0105F}"/>
    <cellStyle name="Normal 11" xfId="13" xr:uid="{C1F3F379-14AE-4AD1-A426-BD4B81F832B2}"/>
    <cellStyle name="Normal 12" xfId="10" xr:uid="{469599E8-9E6E-4D06-BD9B-20322869BF36}"/>
    <cellStyle name="Normal 14" xfId="11" xr:uid="{70A6EEAC-C145-4EA1-A6F9-184583CD62BE}"/>
    <cellStyle name="Normal 16" xfId="12" xr:uid="{4ED4C4C6-D705-4DD6-8483-BAA23CBB7D59}"/>
    <cellStyle name="Normal 2" xfId="3" xr:uid="{B5A5A75C-324E-4655-83D5-1BB129CABE0B}"/>
    <cellStyle name="Normal 3" xfId="2" xr:uid="{38EDD879-B9BC-4CEC-8A42-093A42BBAA73}"/>
    <cellStyle name="Normal 4" xfId="6" xr:uid="{576E743D-B2FE-4E73-97CE-41081FE9ABC2}"/>
    <cellStyle name="Normal 5" xfId="4" xr:uid="{7D0DD58F-3762-45CC-B09C-134D8C1F2657}"/>
    <cellStyle name="Normal 6" xfId="5" xr:uid="{0C26B455-B1A5-47D7-8117-B8100DBEC814}"/>
    <cellStyle name="Normal 8" xfId="7" xr:uid="{E7B98F4F-98F1-48F2-BE14-372537104D60}"/>
    <cellStyle name="Normal 9" xfId="8" xr:uid="{10B1D61D-5479-44C1-896D-6B6EB6E2CD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63</xdr:row>
      <xdr:rowOff>9525</xdr:rowOff>
    </xdr:from>
    <xdr:to>
      <xdr:col>7</xdr:col>
      <xdr:colOff>1077322</xdr:colOff>
      <xdr:row>78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A556C2-EB81-66ED-971E-3953BAB1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92450" y="12344400"/>
          <a:ext cx="7144747" cy="2886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86A8-8771-4D9E-A051-63098695FE6A}">
  <dimension ref="A1:J54"/>
  <sheetViews>
    <sheetView tabSelected="1" workbookViewId="0">
      <selection activeCell="D3" sqref="D3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23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8">
        <v>1200</v>
      </c>
      <c r="C3" s="8">
        <v>0</v>
      </c>
      <c r="D3" s="15"/>
      <c r="F3" s="3"/>
      <c r="H3" s="7" t="s">
        <v>18</v>
      </c>
      <c r="I3" s="17">
        <v>7.4</v>
      </c>
      <c r="J3" s="17">
        <v>0</v>
      </c>
    </row>
    <row r="4" spans="1:10" ht="28.5" x14ac:dyDescent="0.25">
      <c r="A4" s="7" t="s">
        <v>19</v>
      </c>
      <c r="B4" s="8">
        <f>4000-552</f>
        <v>3448</v>
      </c>
      <c r="C4" s="8">
        <f>(69839-10889)+10000</f>
        <v>68950</v>
      </c>
      <c r="E4" s="15"/>
      <c r="F4" s="3"/>
      <c r="G4" s="4"/>
      <c r="H4" s="7" t="s">
        <v>19</v>
      </c>
      <c r="I4" s="17">
        <v>0</v>
      </c>
      <c r="J4" s="17">
        <v>0.75</v>
      </c>
    </row>
    <row r="5" spans="1:10" x14ac:dyDescent="0.25">
      <c r="A5" s="7" t="s">
        <v>20</v>
      </c>
      <c r="B5" s="8">
        <v>5546</v>
      </c>
      <c r="C5" s="8">
        <v>293613</v>
      </c>
      <c r="E5" s="15"/>
      <c r="F5" s="3"/>
      <c r="G5" s="4"/>
      <c r="H5" s="7" t="s">
        <v>20</v>
      </c>
      <c r="I5" s="17">
        <v>0</v>
      </c>
      <c r="J5" s="17">
        <v>0.65</v>
      </c>
    </row>
    <row r="6" spans="1:10" x14ac:dyDescent="0.25">
      <c r="A6" s="7" t="s">
        <v>21</v>
      </c>
      <c r="B6" s="8">
        <v>296</v>
      </c>
      <c r="C6" s="8">
        <v>121800</v>
      </c>
      <c r="E6" s="15"/>
      <c r="F6" s="3"/>
      <c r="G6" s="4"/>
      <c r="H6" s="7" t="s">
        <v>21</v>
      </c>
      <c r="I6" s="17">
        <v>0</v>
      </c>
      <c r="J6" s="10">
        <v>0.65</v>
      </c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1386</v>
      </c>
      <c r="C9" s="15"/>
      <c r="D9" s="10">
        <f>B9*C9</f>
        <v>0</v>
      </c>
      <c r="E9" s="5"/>
      <c r="H9" s="7" t="s">
        <v>2</v>
      </c>
      <c r="I9" s="1">
        <v>21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9" t="s">
        <v>24</v>
      </c>
      <c r="B11" s="20"/>
      <c r="C11" s="20"/>
      <c r="D11" s="21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>B3*D3</f>
        <v>0</v>
      </c>
      <c r="C13" s="11"/>
      <c r="D13" s="11">
        <f>B13+C13</f>
        <v>0</v>
      </c>
      <c r="E13" s="5"/>
    </row>
    <row r="14" spans="1:10" ht="28.5" x14ac:dyDescent="0.25">
      <c r="A14" s="6" t="s">
        <v>19</v>
      </c>
      <c r="B14" s="11"/>
      <c r="C14" s="11">
        <f>C4*E4</f>
        <v>0</v>
      </c>
      <c r="D14" s="11">
        <f>C14</f>
        <v>0</v>
      </c>
      <c r="E14" s="5"/>
    </row>
    <row r="15" spans="1:10" x14ac:dyDescent="0.25">
      <c r="A15" s="6" t="s">
        <v>20</v>
      </c>
      <c r="B15" s="11"/>
      <c r="C15" s="11">
        <f>C5*E5</f>
        <v>0</v>
      </c>
      <c r="D15" s="11">
        <f>C15</f>
        <v>0</v>
      </c>
      <c r="E15" s="5"/>
    </row>
    <row r="16" spans="1:10" x14ac:dyDescent="0.25">
      <c r="A16" s="18" t="s">
        <v>21</v>
      </c>
      <c r="B16" s="11"/>
      <c r="C16" s="11">
        <f>C6*E6</f>
        <v>0</v>
      </c>
      <c r="D16" s="11">
        <f>C16</f>
        <v>0</v>
      </c>
      <c r="E16" s="5"/>
    </row>
    <row r="17" spans="1:7" x14ac:dyDescent="0.25">
      <c r="A17" s="18" t="s">
        <v>22</v>
      </c>
      <c r="B17" s="11">
        <f>B9*C9</f>
        <v>0</v>
      </c>
      <c r="C17" s="11"/>
      <c r="D17" s="11">
        <f>B17</f>
        <v>0</v>
      </c>
      <c r="E17" s="5"/>
    </row>
    <row r="18" spans="1:7" x14ac:dyDescent="0.25">
      <c r="A18" s="5"/>
      <c r="B18" s="5"/>
      <c r="C18" s="12" t="s">
        <v>12</v>
      </c>
      <c r="D18" s="16">
        <f>D13+D14+D15+D16+D17</f>
        <v>0</v>
      </c>
      <c r="E18" s="14"/>
    </row>
    <row r="19" spans="1:7" x14ac:dyDescent="0.25">
      <c r="A19" s="5"/>
      <c r="B19" s="5"/>
      <c r="C19" s="2" t="s">
        <v>7</v>
      </c>
      <c r="D19" s="10">
        <f>D20-D18</f>
        <v>0</v>
      </c>
    </row>
    <row r="20" spans="1:7" x14ac:dyDescent="0.25">
      <c r="C20" s="12" t="s">
        <v>16</v>
      </c>
      <c r="D20" s="13">
        <f>D18*1.1</f>
        <v>0</v>
      </c>
    </row>
    <row r="21" spans="1:7" x14ac:dyDescent="0.25">
      <c r="F21" s="3"/>
      <c r="G21" s="3"/>
    </row>
    <row r="25" spans="1:7" x14ac:dyDescent="0.25">
      <c r="C25" s="3"/>
    </row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</sheetData>
  <sheetProtection algorithmName="SHA-512" hashValue="IEjfNvbCkwbIEaJJpxrW+3lS/ZNUUIopgkPlP/57SHmy/KjnzFXG2KEqAb7hzBikkgQkix+bPeVubBnC6crj3Q==" saltValue="Y57MxxGGzBdhXBRxvQKXTA==" spinCount="100000" sheet="1" objects="1" scenarios="1" selectLockedCells="1"/>
  <mergeCells count="1">
    <mergeCell ref="A11:D1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A40E59-A218-4243-897C-4A0028DD72C6}">
  <ds:schemaRefs>
    <ds:schemaRef ds:uri="http://purl.org/dc/dcmitype/"/>
    <ds:schemaRef ds:uri="http://purl.org/dc/elements/1.1/"/>
    <ds:schemaRef ds:uri="92d84fca-0ec9-4bd1-bf0f-9cd618bc4a3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7E69393E-9419-4816-B8F1-CAAEA354D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2026-05-21T07:43:21Z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78842e4d-2d80-4b42-b227-77a742503855</vt:lpwstr>
  </property>
  <property fmtid="{D5CDD505-2E9C-101B-9397-08002B2CF9AE}" pid="3" name="ContentTypeId">
    <vt:lpwstr>0x010100FADA5FAC3E2E88448683DE4DB4EDEA16</vt:lpwstr>
  </property>
  <property fmtid="{D5CDD505-2E9C-101B-9397-08002B2CF9AE}" pid="4" name="MediaServiceImageTags">
    <vt:lpwstr/>
  </property>
</Properties>
</file>