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ON 2026/_ABIERTOS/PW-S-36552 - TERMINALES DE MOTOR/ANEXO OFERTA ECONÓMICA/"/>
    </mc:Choice>
  </mc:AlternateContent>
  <xr:revisionPtr revIDLastSave="1461" documentId="11_F25DC773A252ABDACC10482E695C41A65BDE58ED" xr6:coauthVersionLast="47" xr6:coauthVersionMax="47" xr10:uidLastSave="{96345DD3-A5BD-4782-B024-778D67D0B0ED}"/>
  <bookViews>
    <workbookView xWindow="28680" yWindow="-15" windowWidth="29040" windowHeight="15720" xr2:uid="{00000000-000D-0000-FFFF-FFFF00000000}"/>
  </bookViews>
  <sheets>
    <sheet name="LOTE 1" sheetId="1" r:id="rId1"/>
  </sheets>
  <definedNames>
    <definedName name="_xlnm._FilterDatabase" localSheetId="0" hidden="1">'LOTE 1'!$A$2:$L$11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4" i="1" l="1"/>
  <c r="O4" i="1"/>
  <c r="P4" i="1"/>
  <c r="N5" i="1"/>
  <c r="O5" i="1"/>
  <c r="P5" i="1"/>
  <c r="N6" i="1"/>
  <c r="O6" i="1"/>
  <c r="P6" i="1"/>
  <c r="N7" i="1"/>
  <c r="O7" i="1"/>
  <c r="P7" i="1"/>
  <c r="N8" i="1"/>
  <c r="O8" i="1"/>
  <c r="P8" i="1"/>
  <c r="N9" i="1"/>
  <c r="O9" i="1"/>
  <c r="P9" i="1"/>
  <c r="O3" i="1"/>
  <c r="N3" i="1"/>
  <c r="P3" i="1" s="1"/>
  <c r="J3" i="1"/>
  <c r="J5" i="1"/>
  <c r="K5" i="1"/>
  <c r="K7" i="1"/>
  <c r="K8" i="1"/>
  <c r="J9" i="1"/>
  <c r="K9" i="1"/>
  <c r="O10" i="1" l="1"/>
  <c r="P11" i="1"/>
  <c r="K3" i="1"/>
  <c r="J8" i="1"/>
  <c r="J4" i="1"/>
  <c r="K4" i="1"/>
  <c r="J6" i="1"/>
  <c r="K6" i="1"/>
  <c r="J7" i="1"/>
  <c r="J10" i="1" l="1"/>
  <c r="K10" i="1"/>
</calcChain>
</file>

<file path=xl/sharedStrings.xml><?xml version="1.0" encoding="utf-8"?>
<sst xmlns="http://schemas.openxmlformats.org/spreadsheetml/2006/main" count="63" uniqueCount="36">
  <si>
    <t>FAMILIA PIXEL</t>
  </si>
  <si>
    <t>SUBFAMILIA PIXEL</t>
  </si>
  <si>
    <t>MATERIAL MUTUA MONTAÑESA</t>
  </si>
  <si>
    <t>DESCRIPCIÓN ARTÍCULO SOLICITADO MM</t>
  </si>
  <si>
    <t>Cantidad estimada 36 meses</t>
  </si>
  <si>
    <t>IVA</t>
  </si>
  <si>
    <t>Precio unitario con IVA</t>
  </si>
  <si>
    <t>PBL 
36 meses</t>
  </si>
  <si>
    <t xml:space="preserve">PBL
 36 meses + IVA </t>
  </si>
  <si>
    <t xml:space="preserve"> CAJA/
UNIDAD</t>
  </si>
  <si>
    <t>Material Sanitario de Consumo</t>
  </si>
  <si>
    <t>Unidad</t>
  </si>
  <si>
    <t xml:space="preserve"> Precio Unitario sin IVA </t>
  </si>
  <si>
    <t>PBL 36 MESES SIN IVA</t>
  </si>
  <si>
    <t>PBL 36 MESES CON IVA</t>
  </si>
  <si>
    <t>Otro material sanitario.</t>
  </si>
  <si>
    <t>3190QUIR00008</t>
  </si>
  <si>
    <t>3190QUIR00009</t>
  </si>
  <si>
    <t>3190QUIR00010</t>
  </si>
  <si>
    <t>3190QUIR00011</t>
  </si>
  <si>
    <t>3190QUIR00012</t>
  </si>
  <si>
    <t>3190QUIR00013</t>
  </si>
  <si>
    <t>3190QUIR00014</t>
  </si>
  <si>
    <t>Aplicador Plasma A Baja Temperatura 50º y 90º</t>
  </si>
  <si>
    <t>Vaporizador para hemostasia</t>
  </si>
  <si>
    <t>Fresa Motor 4.0 y 5.5Mm y de 8.000 a 10.000 RPM.</t>
  </si>
  <si>
    <t xml:space="preserve">Terminal Motor 3.5, 4.0, 4.5 y 5.5Mm , rectos, curvos, curvos rotación 360º, cóncavos, largos, convexos. </t>
  </si>
  <si>
    <t xml:space="preserve">Terminal Motor 2.0Mm, 2.9Mm, y 3.5Mm rectos, curvos, cóncavos, largos. </t>
  </si>
  <si>
    <t>Terminal Radiofrecuencia para succión, cadera, corte, pequeña articulación, menisco y cartílago articular, tendón.</t>
  </si>
  <si>
    <t>Tubos irrigación para bomba de suero</t>
  </si>
  <si>
    <t>PRECIO UNITARIO OFERTADO SIN IVA</t>
  </si>
  <si>
    <t>PRECIO UNITARIO OFERTADO CON IVA</t>
  </si>
  <si>
    <t>OFERTA TOTAL 3 AÑOS SIN IVA</t>
  </si>
  <si>
    <t>OFERTA TOTAL 3 AÑOS CON IVA</t>
  </si>
  <si>
    <t>REFERENCIA FABRICANTE OFERTADO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</si>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</sst>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Verdana"/>
      <family val="2"/>
    </font>
    <font>
      <sz val="11"/>
      <color theme="1"/>
      <name val="Ubuntu"/>
      <family val="2"/>
    </font>
    <font>
      <sz val="10"/>
      <name val="Arial"/>
      <family val="2"/>
    </font>
    <font>
      <b/>
      <sz val="11"/>
      <color indexed="8"/>
      <name val="Ubuntu"/>
      <family val="2"/>
    </font>
    <font>
      <b/>
      <sz val="11"/>
      <color theme="1"/>
      <name val="Ubuntu"/>
      <family val="2"/>
    </font>
    <font>
      <sz val="11"/>
      <color rgb="FF000000"/>
      <name val="Ubuntu"/>
      <family val="2"/>
    </font>
    <font>
      <sz val="11"/>
      <name val="Ubuntu"/>
      <family val="2"/>
    </font>
    <font>
      <sz val="10"/>
      <color rgb="FF000000"/>
      <name val="Times New Roman"/>
      <family val="1"/>
    </font>
    <font>
      <b/>
      <sz val="10"/>
      <color theme="1"/>
      <name val="Ubuntu"/>
      <family val="2"/>
    </font>
    <font>
      <sz val="10"/>
      <color theme="1"/>
      <name val="Ubuntu"/>
      <family val="2"/>
    </font>
    <font>
      <b/>
      <sz val="10"/>
      <name val="Ubuntu"/>
      <family val="2"/>
    </font>
    <font>
      <sz val="10"/>
      <name val="Ubuntu"/>
      <family val="2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5">
    <xf numFmtId="0" fontId="0" fillId="0" borderId="0"/>
    <xf numFmtId="0" fontId="3" fillId="0" borderId="0"/>
    <xf numFmtId="0" fontId="1" fillId="0" borderId="0"/>
    <xf numFmtId="9" fontId="1" fillId="0" borderId="0" applyFont="0" applyFill="0" applyBorder="0" applyAlignment="0" applyProtection="0"/>
    <xf numFmtId="0" fontId="8" fillId="0" borderId="0"/>
  </cellStyleXfs>
  <cellXfs count="31">
    <xf numFmtId="0" fontId="0" fillId="0" borderId="0" xfId="0"/>
    <xf numFmtId="0" fontId="4" fillId="2" borderId="1" xfId="1" applyFont="1" applyFill="1" applyBorder="1" applyAlignment="1">
      <alignment horizontal="center" vertical="center" wrapText="1"/>
    </xf>
    <xf numFmtId="49" fontId="4" fillId="2" borderId="1" xfId="1" applyNumberFormat="1" applyFont="1" applyFill="1" applyBorder="1" applyAlignment="1">
      <alignment horizontal="center" vertical="center" wrapText="1"/>
    </xf>
    <xf numFmtId="4" fontId="5" fillId="4" borderId="1" xfId="2" applyNumberFormat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left" vertical="center" wrapText="1"/>
    </xf>
    <xf numFmtId="10" fontId="5" fillId="3" borderId="1" xfId="3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5" fillId="3" borderId="1" xfId="2" applyNumberFormat="1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164" fontId="2" fillId="6" borderId="1" xfId="0" applyNumberFormat="1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5" fillId="2" borderId="1" xfId="2" applyNumberFormat="1" applyFont="1" applyFill="1" applyBorder="1" applyAlignment="1">
      <alignment horizontal="center" vertical="center" wrapText="1"/>
    </xf>
    <xf numFmtId="1" fontId="5" fillId="2" borderId="1" xfId="2" applyNumberFormat="1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left" vertical="center" wrapText="1"/>
    </xf>
    <xf numFmtId="164" fontId="7" fillId="5" borderId="1" xfId="0" applyNumberFormat="1" applyFont="1" applyFill="1" applyBorder="1" applyAlignment="1">
      <alignment horizontal="center" vertical="center" wrapText="1"/>
    </xf>
    <xf numFmtId="164" fontId="7" fillId="7" borderId="1" xfId="0" applyNumberFormat="1" applyFont="1" applyFill="1" applyBorder="1" applyAlignment="1">
      <alignment horizontal="center" vertical="center"/>
    </xf>
    <xf numFmtId="9" fontId="2" fillId="0" borderId="1" xfId="0" applyNumberFormat="1" applyFont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 wrapText="1"/>
    </xf>
    <xf numFmtId="0" fontId="10" fillId="6" borderId="1" xfId="0" applyFont="1" applyFill="1" applyBorder="1" applyAlignment="1" applyProtection="1">
      <alignment horizontal="center" vertical="center"/>
      <protection locked="0"/>
    </xf>
    <xf numFmtId="164" fontId="10" fillId="0" borderId="1" xfId="0" applyNumberFormat="1" applyFont="1" applyBorder="1" applyAlignment="1">
      <alignment horizontal="center" vertical="center"/>
    </xf>
    <xf numFmtId="0" fontId="11" fillId="6" borderId="2" xfId="0" applyFont="1" applyFill="1" applyBorder="1" applyAlignment="1">
      <alignment horizontal="center" vertical="center" wrapText="1"/>
    </xf>
    <xf numFmtId="164" fontId="11" fillId="6" borderId="2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1" fillId="6" borderId="1" xfId="0" applyFont="1" applyFill="1" applyBorder="1" applyAlignment="1">
      <alignment horizontal="center" vertical="center" wrapText="1"/>
    </xf>
    <xf numFmtId="164" fontId="11" fillId="6" borderId="1" xfId="0" applyNumberFormat="1" applyFont="1" applyFill="1" applyBorder="1" applyAlignment="1">
      <alignment horizontal="center" vertical="center"/>
    </xf>
    <xf numFmtId="164" fontId="10" fillId="6" borderId="1" xfId="0" applyNumberFormat="1" applyFont="1" applyFill="1" applyBorder="1" applyAlignment="1" applyProtection="1">
      <alignment horizontal="center" vertical="center"/>
      <protection locked="0"/>
    </xf>
  </cellXfs>
  <cellStyles count="5">
    <cellStyle name="Normal" xfId="0" builtinId="0"/>
    <cellStyle name="Normal 2" xfId="4" xr:uid="{D7C6D83A-1953-4537-BA85-6F7CD54E3037}"/>
    <cellStyle name="Normal 5" xfId="2" xr:uid="{721A6E3B-1BC4-47B3-A5A6-B3A47C2B4F1E}"/>
    <cellStyle name="Normal_Hoja1" xfId="1" xr:uid="{BB8A9DB1-94B7-4C1C-BDEC-2AC4F3E71D6F}"/>
    <cellStyle name="Porcentaje 2" xfId="3" xr:uid="{A6914B91-949E-4BD2-9C39-CFFD178F6D2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Q11"/>
  <sheetViews>
    <sheetView tabSelected="1" topLeftCell="D1" zoomScale="106" workbookViewId="0">
      <selection activeCell="M9" sqref="M9"/>
    </sheetView>
  </sheetViews>
  <sheetFormatPr baseColWidth="10" defaultColWidth="16.21875" defaultRowHeight="14.4" x14ac:dyDescent="0.3"/>
  <cols>
    <col min="1" max="1" width="18.77734375" customWidth="1"/>
    <col min="2" max="2" width="13.77734375" bestFit="1" customWidth="1"/>
    <col min="3" max="3" width="39" bestFit="1" customWidth="1"/>
    <col min="4" max="4" width="16.33203125" style="7" customWidth="1"/>
    <col min="5" max="5" width="45" customWidth="1"/>
    <col min="6" max="6" width="12.21875" customWidth="1"/>
    <col min="7" max="7" width="11.77734375" style="10" customWidth="1"/>
    <col min="8" max="8" width="10" style="11" bestFit="1" customWidth="1"/>
    <col min="9" max="9" width="11" style="14" customWidth="1"/>
    <col min="10" max="10" width="16.6640625" style="10" customWidth="1"/>
    <col min="11" max="11" width="15.77734375" style="10" bestFit="1" customWidth="1"/>
    <col min="12" max="12" width="9.44140625" style="7" bestFit="1" customWidth="1"/>
    <col min="13" max="13" width="18.6640625" customWidth="1"/>
    <col min="14" max="14" width="18.88671875" customWidth="1"/>
  </cols>
  <sheetData>
    <row r="2" spans="1:17" ht="52.8" x14ac:dyDescent="0.3">
      <c r="A2" s="1" t="s">
        <v>0</v>
      </c>
      <c r="B2" s="1" t="s">
        <v>1</v>
      </c>
      <c r="C2" s="1" t="s">
        <v>35</v>
      </c>
      <c r="D2" s="2" t="s">
        <v>2</v>
      </c>
      <c r="E2" s="1" t="s">
        <v>3</v>
      </c>
      <c r="F2" s="17" t="s">
        <v>4</v>
      </c>
      <c r="G2" s="8" t="s">
        <v>12</v>
      </c>
      <c r="H2" s="5" t="s">
        <v>5</v>
      </c>
      <c r="I2" s="8" t="s">
        <v>6</v>
      </c>
      <c r="J2" s="16" t="s">
        <v>7</v>
      </c>
      <c r="K2" s="16" t="s">
        <v>8</v>
      </c>
      <c r="L2" s="3" t="s">
        <v>9</v>
      </c>
      <c r="M2" s="22" t="s">
        <v>30</v>
      </c>
      <c r="N2" s="22" t="s">
        <v>31</v>
      </c>
      <c r="O2" s="22" t="s">
        <v>32</v>
      </c>
      <c r="P2" s="22" t="s">
        <v>33</v>
      </c>
      <c r="Q2" s="22" t="s">
        <v>34</v>
      </c>
    </row>
    <row r="3" spans="1:17" ht="32.4" customHeight="1" x14ac:dyDescent="0.3">
      <c r="A3" s="15" t="s">
        <v>10</v>
      </c>
      <c r="B3" s="15" t="s">
        <v>15</v>
      </c>
      <c r="C3" s="18" t="s">
        <v>23</v>
      </c>
      <c r="D3" s="6" t="s">
        <v>16</v>
      </c>
      <c r="E3" s="18" t="s">
        <v>23</v>
      </c>
      <c r="F3" s="6">
        <v>309</v>
      </c>
      <c r="G3" s="20">
        <v>350</v>
      </c>
      <c r="H3" s="21">
        <v>0.21</v>
      </c>
      <c r="I3" s="13">
        <v>423.5</v>
      </c>
      <c r="J3" s="9">
        <f>F3*G3</f>
        <v>108150</v>
      </c>
      <c r="K3" s="9">
        <f>F3*I3</f>
        <v>130861.5</v>
      </c>
      <c r="L3" s="6" t="s">
        <v>11</v>
      </c>
      <c r="M3" s="30"/>
      <c r="N3" s="24">
        <f>M3+(M3*H3)</f>
        <v>0</v>
      </c>
      <c r="O3" s="24">
        <f>F3*M3</f>
        <v>0</v>
      </c>
      <c r="P3" s="24">
        <f>N3*F3</f>
        <v>0</v>
      </c>
      <c r="Q3" s="23"/>
    </row>
    <row r="4" spans="1:17" ht="34.799999999999997" customHeight="1" x14ac:dyDescent="0.3">
      <c r="A4" s="15" t="s">
        <v>10</v>
      </c>
      <c r="B4" s="15" t="s">
        <v>15</v>
      </c>
      <c r="C4" s="18" t="s">
        <v>24</v>
      </c>
      <c r="D4" s="6" t="s">
        <v>17</v>
      </c>
      <c r="E4" s="18" t="s">
        <v>24</v>
      </c>
      <c r="F4" s="6">
        <v>3</v>
      </c>
      <c r="G4" s="20">
        <v>950.9</v>
      </c>
      <c r="H4" s="21">
        <v>0.21</v>
      </c>
      <c r="I4" s="13">
        <v>1150.5889999999999</v>
      </c>
      <c r="J4" s="9">
        <f t="shared" ref="J4:J9" si="0">F4*G4</f>
        <v>2852.7</v>
      </c>
      <c r="K4" s="9">
        <f t="shared" ref="K4:K9" si="1">F4*I4</f>
        <v>3451.7669999999998</v>
      </c>
      <c r="L4" s="6" t="s">
        <v>11</v>
      </c>
      <c r="M4" s="30"/>
      <c r="N4" s="24">
        <f t="shared" ref="N4:N9" si="2">M4+(M4*H4)</f>
        <v>0</v>
      </c>
      <c r="O4" s="24">
        <f t="shared" ref="O4:O9" si="3">F4*M4</f>
        <v>0</v>
      </c>
      <c r="P4" s="24">
        <f t="shared" ref="P4:P9" si="4">N4*F4</f>
        <v>0</v>
      </c>
      <c r="Q4" s="23"/>
    </row>
    <row r="5" spans="1:17" ht="31.8" customHeight="1" x14ac:dyDescent="0.3">
      <c r="A5" s="15" t="s">
        <v>10</v>
      </c>
      <c r="B5" s="15" t="s">
        <v>15</v>
      </c>
      <c r="C5" s="18" t="s">
        <v>25</v>
      </c>
      <c r="D5" s="6" t="s">
        <v>18</v>
      </c>
      <c r="E5" s="18" t="s">
        <v>25</v>
      </c>
      <c r="F5" s="6">
        <v>60</v>
      </c>
      <c r="G5" s="20">
        <v>152.54</v>
      </c>
      <c r="H5" s="21">
        <v>0.21</v>
      </c>
      <c r="I5" s="13">
        <v>184.57339999999999</v>
      </c>
      <c r="J5" s="9">
        <f t="shared" si="0"/>
        <v>9152.4</v>
      </c>
      <c r="K5" s="9">
        <f t="shared" si="1"/>
        <v>11074.403999999999</v>
      </c>
      <c r="L5" s="6" t="s">
        <v>11</v>
      </c>
      <c r="M5" s="30"/>
      <c r="N5" s="24">
        <f t="shared" si="2"/>
        <v>0</v>
      </c>
      <c r="O5" s="24">
        <f t="shared" si="3"/>
        <v>0</v>
      </c>
      <c r="P5" s="24">
        <f t="shared" si="4"/>
        <v>0</v>
      </c>
      <c r="Q5" s="23"/>
    </row>
    <row r="6" spans="1:17" ht="45.6" customHeight="1" x14ac:dyDescent="0.3">
      <c r="A6" s="15" t="s">
        <v>10</v>
      </c>
      <c r="B6" s="15" t="s">
        <v>15</v>
      </c>
      <c r="C6" s="4" t="s">
        <v>26</v>
      </c>
      <c r="D6" s="6" t="s">
        <v>19</v>
      </c>
      <c r="E6" s="4" t="s">
        <v>26</v>
      </c>
      <c r="F6" s="6">
        <v>393</v>
      </c>
      <c r="G6" s="20">
        <v>148.83000000000001</v>
      </c>
      <c r="H6" s="21">
        <v>0.21</v>
      </c>
      <c r="I6" s="13">
        <v>180.08430000000001</v>
      </c>
      <c r="J6" s="9">
        <f t="shared" si="0"/>
        <v>58490.19</v>
      </c>
      <c r="K6" s="9">
        <f t="shared" si="1"/>
        <v>70773.1299</v>
      </c>
      <c r="L6" s="6" t="s">
        <v>11</v>
      </c>
      <c r="M6" s="30"/>
      <c r="N6" s="24">
        <f t="shared" si="2"/>
        <v>0</v>
      </c>
      <c r="O6" s="24">
        <f t="shared" si="3"/>
        <v>0</v>
      </c>
      <c r="P6" s="24">
        <f t="shared" si="4"/>
        <v>0</v>
      </c>
      <c r="Q6" s="23"/>
    </row>
    <row r="7" spans="1:17" ht="31.2" customHeight="1" x14ac:dyDescent="0.3">
      <c r="A7" s="15" t="s">
        <v>10</v>
      </c>
      <c r="B7" s="15" t="s">
        <v>15</v>
      </c>
      <c r="C7" s="18" t="s">
        <v>27</v>
      </c>
      <c r="D7" s="6" t="s">
        <v>20</v>
      </c>
      <c r="E7" s="18" t="s">
        <v>27</v>
      </c>
      <c r="F7" s="6">
        <v>93</v>
      </c>
      <c r="G7" s="20">
        <v>118</v>
      </c>
      <c r="H7" s="21">
        <v>0.21</v>
      </c>
      <c r="I7" s="13">
        <v>142.78</v>
      </c>
      <c r="J7" s="9">
        <f t="shared" si="0"/>
        <v>10974</v>
      </c>
      <c r="K7" s="9">
        <f t="shared" si="1"/>
        <v>13278.54</v>
      </c>
      <c r="L7" s="6" t="s">
        <v>11</v>
      </c>
      <c r="M7" s="30"/>
      <c r="N7" s="24">
        <f t="shared" si="2"/>
        <v>0</v>
      </c>
      <c r="O7" s="24">
        <f t="shared" si="3"/>
        <v>0</v>
      </c>
      <c r="P7" s="24">
        <f t="shared" si="4"/>
        <v>0</v>
      </c>
      <c r="Q7" s="23"/>
    </row>
    <row r="8" spans="1:17" ht="46.8" customHeight="1" x14ac:dyDescent="0.3">
      <c r="A8" s="15" t="s">
        <v>10</v>
      </c>
      <c r="B8" s="15" t="s">
        <v>15</v>
      </c>
      <c r="C8" s="18" t="s">
        <v>28</v>
      </c>
      <c r="D8" s="6" t="s">
        <v>21</v>
      </c>
      <c r="E8" s="18" t="s">
        <v>28</v>
      </c>
      <c r="F8" s="6">
        <v>78</v>
      </c>
      <c r="G8" s="20">
        <v>294</v>
      </c>
      <c r="H8" s="21">
        <v>0.21</v>
      </c>
      <c r="I8" s="13">
        <v>355.74</v>
      </c>
      <c r="J8" s="9">
        <f t="shared" si="0"/>
        <v>22932</v>
      </c>
      <c r="K8" s="9">
        <f t="shared" si="1"/>
        <v>27747.72</v>
      </c>
      <c r="L8" s="6" t="s">
        <v>11</v>
      </c>
      <c r="M8" s="30"/>
      <c r="N8" s="24">
        <f t="shared" si="2"/>
        <v>0</v>
      </c>
      <c r="O8" s="24">
        <f t="shared" si="3"/>
        <v>0</v>
      </c>
      <c r="P8" s="24">
        <f t="shared" si="4"/>
        <v>0</v>
      </c>
      <c r="Q8" s="23"/>
    </row>
    <row r="9" spans="1:17" ht="32.4" customHeight="1" x14ac:dyDescent="0.3">
      <c r="A9" s="15" t="s">
        <v>10</v>
      </c>
      <c r="B9" s="15" t="s">
        <v>15</v>
      </c>
      <c r="C9" s="4" t="s">
        <v>29</v>
      </c>
      <c r="D9" s="6" t="s">
        <v>22</v>
      </c>
      <c r="E9" s="4" t="s">
        <v>29</v>
      </c>
      <c r="F9" s="6">
        <v>15</v>
      </c>
      <c r="G9" s="19">
        <v>66.819999999999993</v>
      </c>
      <c r="H9" s="21">
        <v>0.21</v>
      </c>
      <c r="I9" s="13">
        <v>80.852199999999996</v>
      </c>
      <c r="J9" s="9">
        <f t="shared" si="0"/>
        <v>1002.3</v>
      </c>
      <c r="K9" s="9">
        <f t="shared" si="1"/>
        <v>1212.7829999999999</v>
      </c>
      <c r="L9" s="6" t="s">
        <v>11</v>
      </c>
      <c r="M9" s="30"/>
      <c r="N9" s="24">
        <f t="shared" si="2"/>
        <v>0</v>
      </c>
      <c r="O9" s="24">
        <f t="shared" si="3"/>
        <v>0</v>
      </c>
      <c r="P9" s="24">
        <f t="shared" si="4"/>
        <v>0</v>
      </c>
      <c r="Q9" s="23"/>
    </row>
    <row r="10" spans="1:17" ht="34.200000000000003" customHeight="1" x14ac:dyDescent="0.3">
      <c r="J10" s="9">
        <f>SUM(J3:J9)</f>
        <v>213553.58999999997</v>
      </c>
      <c r="K10" s="9">
        <f>SUM(K3:K9)</f>
        <v>258399.84390000001</v>
      </c>
      <c r="N10" s="25" t="s">
        <v>32</v>
      </c>
      <c r="O10" s="26">
        <f>SUM(O3:O9)</f>
        <v>0</v>
      </c>
      <c r="P10" s="27"/>
    </row>
    <row r="11" spans="1:17" ht="36" customHeight="1" x14ac:dyDescent="0.3">
      <c r="J11" s="12" t="s">
        <v>13</v>
      </c>
      <c r="K11" s="12" t="s">
        <v>14</v>
      </c>
      <c r="N11" s="27"/>
      <c r="O11" s="28" t="s">
        <v>33</v>
      </c>
      <c r="P11" s="29">
        <f>SUM(P3:P9)</f>
        <v>0</v>
      </c>
    </row>
  </sheetData>
  <sheetProtection algorithmName="SHA-512" hashValue="IpAJO/SZxa1w66xKN+8wXKhZ6lPeev+nrBjA9Ckz8A4ZBMUA/K77yPeSjlvrEJfFW7geRQhg5Vk0xHrdWD+cgw==" saltValue="lckko5tbl3utNUhJpIuDLQ==" spinCount="100000" sheet="1" objects="1" scenarios="1" selectLockedCells="1"/>
  <autoFilter ref="A2:L11" xr:uid="{00000000-0001-0000-0000-000000000000}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5" ma:contentTypeDescription="Crear nuevo documento." ma:contentTypeScope="" ma:versionID="9153b482909eb3da7ffaa552edc4b1b3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83a5bec51f51f1c6d3975459ab4da43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ABDDE83-D385-4D98-B943-6E14DF12880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4ED815C-CEA0-4FBA-B97E-5DFE29B10DE5}">
  <ds:schemaRefs>
    <ds:schemaRef ds:uri="http://schemas.microsoft.com/office/2006/metadata/properties"/>
    <ds:schemaRef ds:uri="http://schemas.microsoft.com/office/infopath/2007/PartnerControls"/>
    <ds:schemaRef ds:uri="09074f93-0823-4b68-83f1-0a6c8042d384"/>
    <ds:schemaRef ds:uri="df2f2895-2310-4824-9eb1-9c94b49fd663"/>
  </ds:schemaRefs>
</ds:datastoreItem>
</file>

<file path=customXml/itemProps3.xml><?xml version="1.0" encoding="utf-8"?>
<ds:datastoreItem xmlns:ds="http://schemas.openxmlformats.org/officeDocument/2006/customXml" ds:itemID="{93140A07-16F1-4B09-A4A2-657E49C761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Perez Ruiz</dc:creator>
  <cp:lastModifiedBy>Eva Perez Ruiz</cp:lastModifiedBy>
  <dcterms:created xsi:type="dcterms:W3CDTF">2015-06-05T18:17:20Z</dcterms:created>
  <dcterms:modified xsi:type="dcterms:W3CDTF">2026-06-29T08:20:13Z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0x010100FADA5FAC3E2E88448683DE4DB4EDEA16</vt:lpwstr>
  </property>
  <property fmtid="{D5CDD505-2E9C-101B-9397-08002B2CF9AE}" pid="3" name="MediaServiceImageTags">
    <vt:lpwstr/>
  </property>
</Properties>
</file>