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108 AMB JEREZ CAB, ARANDA Y ARANJUEZ/ANEXO OFERTA ECONOMICA/"/>
    </mc:Choice>
  </mc:AlternateContent>
  <xr:revisionPtr revIDLastSave="144" documentId="11_10C3E2D3B04DA11BF572DF4A6667810D9864AAFD" xr6:coauthVersionLast="47" xr6:coauthVersionMax="47" xr10:uidLastSave="{AF6C3B34-D3E8-48D1-BD8A-9C1F0AD5E6E5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1" i="1"/>
  <c r="J11" i="1" l="1"/>
  <c r="K11" i="1" s="1"/>
  <c r="J15" i="1"/>
  <c r="K15" i="1" s="1"/>
  <c r="J13" i="1"/>
  <c r="K13" i="1" s="1"/>
  <c r="J18" i="1" l="1"/>
  <c r="K18" i="1"/>
</calcChain>
</file>

<file path=xl/sharedStrings.xml><?xml version="1.0" encoding="utf-8"?>
<sst xmlns="http://schemas.openxmlformats.org/spreadsheetml/2006/main" count="36" uniqueCount="29">
  <si>
    <t>LOTE</t>
  </si>
  <si>
    <t>UNID TRES AÑOS</t>
  </si>
  <si>
    <t>Jerez de los Caballeros</t>
  </si>
  <si>
    <t>Delegación   de Badajoz</t>
  </si>
  <si>
    <t>S2504PR01</t>
  </si>
  <si>
    <t>S2504PR02</t>
  </si>
  <si>
    <t>Aranda de Duero</t>
  </si>
  <si>
    <t>Delegación de Miranda de Ebro</t>
  </si>
  <si>
    <t>Aranjuez</t>
  </si>
  <si>
    <t>Delegación  de Madrid</t>
  </si>
  <si>
    <t>S2514RH06</t>
  </si>
  <si>
    <t>Nº Expediente</t>
  </si>
  <si>
    <r>
      <t>ZGN</t>
    </r>
    <r>
      <rPr>
        <sz val="10"/>
        <color rgb="FFF5F5F5"/>
        <rFont val="Ubuntu"/>
        <family val="2"/>
      </rPr>
      <t> </t>
    </r>
  </si>
  <si>
    <r>
      <t>CENTRO REF. MUTUA MONTAÑESA</t>
    </r>
    <r>
      <rPr>
        <sz val="10"/>
        <color rgb="FFF5F5F5"/>
        <rFont val="Ubuntu"/>
        <family val="2"/>
      </rPr>
      <t> </t>
    </r>
  </si>
  <si>
    <r>
      <t>MATERIAL SAP</t>
    </r>
    <r>
      <rPr>
        <sz val="10"/>
        <color rgb="FFF5F5F5"/>
        <rFont val="Ubuntu"/>
        <family val="2"/>
      </rPr>
      <t> </t>
    </r>
  </si>
  <si>
    <r>
      <t>TIPO DE PRUEBA</t>
    </r>
    <r>
      <rPr>
        <sz val="10"/>
        <color rgb="FFF5F5F5"/>
        <rFont val="Ubuntu"/>
        <family val="2"/>
      </rPr>
      <t> </t>
    </r>
  </si>
  <si>
    <r>
      <t>UNID ESTIM AÑO </t>
    </r>
    <r>
      <rPr>
        <sz val="10"/>
        <color rgb="FFF5F5F5"/>
        <rFont val="Ubuntu"/>
        <family val="2"/>
      </rPr>
      <t> </t>
    </r>
  </si>
  <si>
    <r>
      <t>PRECIO UNITARIO </t>
    </r>
    <r>
      <rPr>
        <sz val="10"/>
        <color rgb="FFF5F5F5"/>
        <rFont val="Ubuntu"/>
        <family val="2"/>
      </rPr>
      <t> </t>
    </r>
  </si>
  <si>
    <r>
      <t> TOTAL </t>
    </r>
    <r>
      <rPr>
        <sz val="10"/>
        <color rgb="FFF5F5F5"/>
        <rFont val="Ubuntu"/>
        <family val="2"/>
      </rPr>
      <t> </t>
    </r>
  </si>
  <si>
    <r>
      <t>Primeras Consultas</t>
    </r>
    <r>
      <rPr>
        <sz val="10"/>
        <color rgb="FF000000"/>
        <rFont val="Ubuntu"/>
        <family val="2"/>
      </rPr>
      <t> </t>
    </r>
  </si>
  <si>
    <r>
      <t>Consultas Sucesivas</t>
    </r>
    <r>
      <rPr>
        <sz val="10"/>
        <color rgb="FF000000"/>
        <rFont val="Ubuntu"/>
        <family val="2"/>
      </rPr>
      <t> </t>
    </r>
  </si>
  <si>
    <r>
      <t> </t>
    </r>
    <r>
      <rPr>
        <b/>
        <sz val="10"/>
        <color rgb="FF000000"/>
        <rFont val="Ubuntu"/>
        <family val="2"/>
      </rPr>
      <t>S2504PR02</t>
    </r>
  </si>
  <si>
    <r>
      <t>Sesiones de Fisioterapia</t>
    </r>
    <r>
      <rPr>
        <sz val="10"/>
        <color rgb="FF000000"/>
        <rFont val="Ubuntu"/>
        <family val="2"/>
      </rPr>
      <t> </t>
    </r>
  </si>
  <si>
    <t>TOTAL LOTE ANUAL</t>
  </si>
  <si>
    <t>TOTAL LOTE TRES AÑOS</t>
  </si>
  <si>
    <t>TOTAL</t>
  </si>
  <si>
    <t>MM/2026/108</t>
  </si>
  <si>
    <t>Servicio de Asistencia Sanitaria Ambulatoria, Tratamiento Inicial y Sucesivo y Servicio de Fisioterapia, en su caso, hasta remisión a los servicios médicos propios de la Mutua, en  el ámbito territorial de Jerez de los Caballeros, Aranda de Duero y Aranjuez (dividido en lotes) para Mutua Montañesa, Mutua Colaboradora con la Seguridad Social Nº7</t>
  </si>
  <si>
    <t>Objeto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</si>
</sst>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Ubuntu"/>
      <family val="2"/>
    </font>
    <font>
      <sz val="10"/>
      <color rgb="FFF5F5F5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8" fontId="0" fillId="0" borderId="0" xfId="0" applyNumberFormat="1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justify"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3" fillId="5" borderId="5" xfId="0" applyFont="1" applyFill="1" applyBorder="1" applyAlignment="1">
      <alignment horizontal="justify" vertical="center" wrapText="1"/>
    </xf>
    <xf numFmtId="0" fontId="3" fillId="5" borderId="5" xfId="0" applyFont="1" applyFill="1" applyBorder="1" applyAlignment="1">
      <alignment horizontal="right" vertical="center" wrapText="1"/>
    </xf>
    <xf numFmtId="0" fontId="4" fillId="5" borderId="5" xfId="0" applyFont="1" applyFill="1" applyBorder="1" applyAlignment="1">
      <alignment horizontal="justify" vertical="center" wrapText="1"/>
    </xf>
    <xf numFmtId="44" fontId="1" fillId="2" borderId="2" xfId="0" applyNumberFormat="1" applyFont="1" applyFill="1" applyBorder="1" applyAlignment="1">
      <alignment horizontal="justify" vertical="center" wrapText="1"/>
    </xf>
    <xf numFmtId="44" fontId="3" fillId="4" borderId="5" xfId="0" applyNumberFormat="1" applyFont="1" applyFill="1" applyBorder="1" applyAlignment="1">
      <alignment horizontal="right" vertical="center" wrapText="1"/>
    </xf>
    <xf numFmtId="44" fontId="0" fillId="0" borderId="0" xfId="0" applyNumberFormat="1"/>
    <xf numFmtId="44" fontId="3" fillId="3" borderId="5" xfId="0" applyNumberFormat="1" applyFont="1" applyFill="1" applyBorder="1" applyAlignment="1">
      <alignment horizontal="right" vertical="center" wrapText="1"/>
    </xf>
    <xf numFmtId="44" fontId="3" fillId="5" borderId="5" xfId="0" applyNumberFormat="1" applyFont="1" applyFill="1" applyBorder="1" applyAlignment="1">
      <alignment horizontal="right" vertical="center" wrapText="1"/>
    </xf>
    <xf numFmtId="8" fontId="3" fillId="6" borderId="5" xfId="0" applyNumberFormat="1" applyFont="1" applyFill="1" applyBorder="1" applyAlignment="1" applyProtection="1">
      <alignment horizontal="right" vertical="center" wrapText="1"/>
      <protection locked="0"/>
    </xf>
    <xf numFmtId="44" fontId="3" fillId="6" borderId="5" xfId="0" applyNumberFormat="1" applyFont="1" applyFill="1" applyBorder="1" applyAlignment="1" applyProtection="1">
      <alignment horizontal="right" vertical="center" wrapText="1"/>
      <protection locked="0"/>
    </xf>
    <xf numFmtId="0" fontId="3" fillId="5" borderId="6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justify" vertical="center" wrapText="1"/>
    </xf>
    <xf numFmtId="0" fontId="3" fillId="5" borderId="4" xfId="0" applyFont="1" applyFill="1" applyBorder="1" applyAlignment="1">
      <alignment horizontal="justify" vertical="center" wrapText="1"/>
    </xf>
    <xf numFmtId="0" fontId="3" fillId="5" borderId="3" xfId="0" applyFont="1" applyFill="1" applyBorder="1" applyAlignment="1">
      <alignment horizontal="justify" vertical="center" wrapText="1"/>
    </xf>
    <xf numFmtId="44" fontId="3" fillId="5" borderId="6" xfId="0" applyNumberFormat="1" applyFont="1" applyFill="1" applyBorder="1" applyAlignment="1">
      <alignment horizontal="right" vertical="center" wrapText="1"/>
    </xf>
    <xf numFmtId="44" fontId="3" fillId="5" borderId="4" xfId="0" applyNumberFormat="1" applyFont="1" applyFill="1" applyBorder="1" applyAlignment="1">
      <alignment horizontal="right" vertical="center" wrapText="1"/>
    </xf>
    <xf numFmtId="44" fontId="3" fillId="5" borderId="3" xfId="0" applyNumberFormat="1" applyFont="1" applyFill="1" applyBorder="1" applyAlignment="1">
      <alignment horizontal="right" vertical="center" wrapText="1"/>
    </xf>
    <xf numFmtId="44" fontId="3" fillId="3" borderId="6" xfId="0" applyNumberFormat="1" applyFont="1" applyFill="1" applyBorder="1" applyAlignment="1">
      <alignment horizontal="right" vertical="center" wrapText="1"/>
    </xf>
    <xf numFmtId="44" fontId="3" fillId="3" borderId="3" xfId="0" applyNumberFormat="1" applyFont="1" applyFill="1" applyBorder="1" applyAlignment="1">
      <alignment horizontal="right" vertical="center" wrapText="1"/>
    </xf>
    <xf numFmtId="44" fontId="3" fillId="4" borderId="6" xfId="0" applyNumberFormat="1" applyFont="1" applyFill="1" applyBorder="1" applyAlignment="1">
      <alignment horizontal="right" vertical="center" wrapText="1"/>
    </xf>
    <xf numFmtId="44" fontId="3" fillId="4" borderId="3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wrapText="1"/>
    </xf>
    <xf numFmtId="8" fontId="3" fillId="4" borderId="3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85724</xdr:rowOff>
    </xdr:from>
    <xdr:to>
      <xdr:col>2</xdr:col>
      <xdr:colOff>755344</xdr:colOff>
      <xdr:row>4</xdr:row>
      <xdr:rowOff>114299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2998197-2FF7-3339-5320-2198D62C8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85724"/>
          <a:ext cx="2222194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P21"/>
  <sheetViews>
    <sheetView tabSelected="1" workbookViewId="0">
      <selection activeCell="H11" sqref="H11:H17"/>
    </sheetView>
  </sheetViews>
  <sheetFormatPr baseColWidth="10" defaultColWidth="9.140625" defaultRowHeight="15" x14ac:dyDescent="0.25"/>
  <cols>
    <col min="1" max="1" width="10" customWidth="1"/>
    <col min="2" max="3" width="14.7109375" customWidth="1"/>
    <col min="4" max="4" width="12.42578125" customWidth="1"/>
    <col min="5" max="5" width="12.7109375" customWidth="1"/>
    <col min="6" max="6" width="12" customWidth="1"/>
    <col min="7" max="7" width="11" customWidth="1"/>
    <col min="8" max="8" width="10.85546875" customWidth="1"/>
    <col min="9" max="9" width="11.28515625" customWidth="1"/>
    <col min="10" max="10" width="12.42578125" bestFit="1" customWidth="1"/>
    <col min="11" max="11" width="13.7109375" customWidth="1"/>
    <col min="14" max="15" width="9.5703125" bestFit="1" customWidth="1"/>
    <col min="16" max="16" width="10.5703125" bestFit="1" customWidth="1"/>
  </cols>
  <sheetData>
    <row r="7" spans="1:16" x14ac:dyDescent="0.25">
      <c r="A7" s="40" t="s">
        <v>11</v>
      </c>
      <c r="B7" s="40"/>
      <c r="C7" s="41" t="s">
        <v>26</v>
      </c>
      <c r="D7" s="41"/>
      <c r="E7" s="41"/>
      <c r="F7" s="41"/>
      <c r="G7" s="41"/>
      <c r="H7" s="41"/>
      <c r="I7" s="41"/>
    </row>
    <row r="8" spans="1:16" ht="58.5" customHeight="1" x14ac:dyDescent="0.25">
      <c r="A8" s="40" t="s">
        <v>28</v>
      </c>
      <c r="B8" s="40"/>
      <c r="C8" s="42" t="s">
        <v>27</v>
      </c>
      <c r="D8" s="42"/>
      <c r="E8" s="42"/>
      <c r="F8" s="42"/>
      <c r="G8" s="42"/>
      <c r="H8" s="42"/>
      <c r="I8" s="42"/>
    </row>
    <row r="9" spans="1:16" ht="15.75" thickBot="1" x14ac:dyDescent="0.3"/>
    <row r="10" spans="1:16" ht="43.5" thickBot="1" x14ac:dyDescent="0.3">
      <c r="A10" s="2" t="s">
        <v>0</v>
      </c>
      <c r="B10" s="3" t="s">
        <v>12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</v>
      </c>
      <c r="H10" s="3" t="s">
        <v>17</v>
      </c>
      <c r="I10" s="3" t="s">
        <v>18</v>
      </c>
      <c r="J10" s="3" t="s">
        <v>23</v>
      </c>
      <c r="K10" s="3" t="s">
        <v>24</v>
      </c>
    </row>
    <row r="11" spans="1:16" ht="29.25" thickBot="1" x14ac:dyDescent="0.3">
      <c r="A11" s="31">
        <v>1</v>
      </c>
      <c r="B11" s="33" t="s">
        <v>2</v>
      </c>
      <c r="C11" s="33" t="s">
        <v>3</v>
      </c>
      <c r="D11" s="4" t="s">
        <v>4</v>
      </c>
      <c r="E11" s="4" t="s">
        <v>19</v>
      </c>
      <c r="F11" s="5">
        <v>30</v>
      </c>
      <c r="G11" s="5">
        <v>90</v>
      </c>
      <c r="H11" s="16"/>
      <c r="I11" s="14">
        <f>F11*H11</f>
        <v>0</v>
      </c>
      <c r="J11" s="27">
        <f>I11+I12</f>
        <v>0</v>
      </c>
      <c r="K11" s="27">
        <f>J11*3</f>
        <v>0</v>
      </c>
      <c r="N11" s="1"/>
      <c r="O11" s="1"/>
    </row>
    <row r="12" spans="1:16" ht="29.25" thickBot="1" x14ac:dyDescent="0.3">
      <c r="A12" s="32"/>
      <c r="B12" s="34"/>
      <c r="C12" s="34"/>
      <c r="D12" s="4" t="s">
        <v>5</v>
      </c>
      <c r="E12" s="4" t="s">
        <v>20</v>
      </c>
      <c r="F12" s="5">
        <v>60</v>
      </c>
      <c r="G12" s="5">
        <v>180</v>
      </c>
      <c r="H12" s="16"/>
      <c r="I12" s="14">
        <f t="shared" ref="I12:I17" si="0">F12*H12</f>
        <v>0</v>
      </c>
      <c r="J12" s="28"/>
      <c r="K12" s="28"/>
      <c r="N12" s="1"/>
      <c r="O12" s="1"/>
      <c r="P12" s="1"/>
    </row>
    <row r="13" spans="1:16" ht="29.25" thickBot="1" x14ac:dyDescent="0.3">
      <c r="A13" s="35">
        <v>2</v>
      </c>
      <c r="B13" s="37" t="s">
        <v>6</v>
      </c>
      <c r="C13" s="37" t="s">
        <v>7</v>
      </c>
      <c r="D13" s="6" t="s">
        <v>4</v>
      </c>
      <c r="E13" s="6" t="s">
        <v>19</v>
      </c>
      <c r="F13" s="7">
        <v>10</v>
      </c>
      <c r="G13" s="7">
        <v>30</v>
      </c>
      <c r="H13" s="17"/>
      <c r="I13" s="12">
        <f t="shared" si="0"/>
        <v>0</v>
      </c>
      <c r="J13" s="29">
        <f>I13+I14</f>
        <v>0</v>
      </c>
      <c r="K13" s="29">
        <f>J13*3</f>
        <v>0</v>
      </c>
      <c r="N13" s="1"/>
      <c r="O13" s="1"/>
      <c r="P13" s="1"/>
    </row>
    <row r="14" spans="1:16" ht="29.25" thickBot="1" x14ac:dyDescent="0.3">
      <c r="A14" s="36"/>
      <c r="B14" s="38"/>
      <c r="C14" s="38"/>
      <c r="D14" s="6" t="s">
        <v>5</v>
      </c>
      <c r="E14" s="6" t="s">
        <v>20</v>
      </c>
      <c r="F14" s="7">
        <v>28</v>
      </c>
      <c r="G14" s="7">
        <v>84</v>
      </c>
      <c r="H14" s="17"/>
      <c r="I14" s="12">
        <f t="shared" si="0"/>
        <v>0</v>
      </c>
      <c r="J14" s="39"/>
      <c r="K14" s="30"/>
      <c r="N14" s="1"/>
      <c r="O14" s="1"/>
      <c r="P14" s="1"/>
    </row>
    <row r="15" spans="1:16" ht="29.25" thickBot="1" x14ac:dyDescent="0.3">
      <c r="A15" s="18">
        <v>3</v>
      </c>
      <c r="B15" s="21" t="s">
        <v>8</v>
      </c>
      <c r="C15" s="21" t="s">
        <v>9</v>
      </c>
      <c r="D15" s="8" t="s">
        <v>4</v>
      </c>
      <c r="E15" s="8" t="s">
        <v>19</v>
      </c>
      <c r="F15" s="9">
        <v>36</v>
      </c>
      <c r="G15" s="9">
        <v>108</v>
      </c>
      <c r="H15" s="16"/>
      <c r="I15" s="15">
        <f t="shared" si="0"/>
        <v>0</v>
      </c>
      <c r="J15" s="24">
        <f>I15+I16+I17</f>
        <v>0</v>
      </c>
      <c r="K15" s="24">
        <f>J15*3</f>
        <v>0</v>
      </c>
      <c r="N15" s="1"/>
      <c r="O15" s="1"/>
    </row>
    <row r="16" spans="1:16" ht="29.25" thickBot="1" x14ac:dyDescent="0.3">
      <c r="A16" s="19"/>
      <c r="B16" s="22"/>
      <c r="C16" s="22"/>
      <c r="D16" s="10" t="s">
        <v>21</v>
      </c>
      <c r="E16" s="8" t="s">
        <v>20</v>
      </c>
      <c r="F16" s="9">
        <v>90</v>
      </c>
      <c r="G16" s="9">
        <v>270</v>
      </c>
      <c r="H16" s="16"/>
      <c r="I16" s="15">
        <f t="shared" si="0"/>
        <v>0</v>
      </c>
      <c r="J16" s="25"/>
      <c r="K16" s="25"/>
      <c r="N16" s="1"/>
      <c r="O16" s="1"/>
    </row>
    <row r="17" spans="1:15" ht="29.25" thickBot="1" x14ac:dyDescent="0.3">
      <c r="A17" s="20"/>
      <c r="B17" s="23"/>
      <c r="C17" s="23"/>
      <c r="D17" s="8" t="s">
        <v>10</v>
      </c>
      <c r="E17" s="8" t="s">
        <v>22</v>
      </c>
      <c r="F17" s="9">
        <v>432</v>
      </c>
      <c r="G17" s="9">
        <v>1296</v>
      </c>
      <c r="H17" s="16"/>
      <c r="I17" s="15">
        <f t="shared" si="0"/>
        <v>0</v>
      </c>
      <c r="J17" s="26"/>
      <c r="K17" s="26"/>
      <c r="N17" s="1"/>
      <c r="O17" s="1"/>
    </row>
    <row r="18" spans="1:15" ht="15.75" thickBot="1" x14ac:dyDescent="0.3">
      <c r="I18" s="3" t="s">
        <v>25</v>
      </c>
      <c r="J18" s="11">
        <f>SUM(J11:J17)</f>
        <v>0</v>
      </c>
      <c r="K18" s="11">
        <f>SUM(K11:K17)</f>
        <v>0</v>
      </c>
    </row>
    <row r="21" spans="1:15" x14ac:dyDescent="0.25">
      <c r="J21" s="13"/>
      <c r="K21" s="13"/>
    </row>
  </sheetData>
  <sheetProtection algorithmName="SHA-512" hashValue="ym6hu+/tZyuhfQI3NCp0pG8cwoaOikxgc2wOEQVna0aPSk+Hf9z+z+XE9vYj4JDkfXEas9WRYc3X8lwOTuD7CQ==" saltValue="hbnT9hTlX7TULROIgnuLJQ==" spinCount="100000" sheet="1" objects="1" scenarios="1" selectLockedCells="1"/>
  <mergeCells count="19">
    <mergeCell ref="A7:B7"/>
    <mergeCell ref="A8:B8"/>
    <mergeCell ref="C8:I8"/>
    <mergeCell ref="C7:I7"/>
    <mergeCell ref="A15:A17"/>
    <mergeCell ref="B15:B17"/>
    <mergeCell ref="C15:C17"/>
    <mergeCell ref="J15:J17"/>
    <mergeCell ref="K11:K12"/>
    <mergeCell ref="K13:K14"/>
    <mergeCell ref="K15:K17"/>
    <mergeCell ref="A11:A12"/>
    <mergeCell ref="B11:B12"/>
    <mergeCell ref="C11:C12"/>
    <mergeCell ref="J11:J12"/>
    <mergeCell ref="A13:A14"/>
    <mergeCell ref="B13:B14"/>
    <mergeCell ref="C13:C14"/>
    <mergeCell ref="J13:J1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E6CA71-430B-41F5-845D-33A955F883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8D288FD3-B780-4076-BFD2-AE5184782B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0D5BA6-3976-40B2-867E-F39E0366C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2026-07-06T07:43:10Z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