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18 - MENSAJERIA/ANEXOS PCAP/"/>
    </mc:Choice>
  </mc:AlternateContent>
  <xr:revisionPtr revIDLastSave="1472" documentId="8_{688F5822-67E0-4EE4-A959-9F8E675FECB0}" xr6:coauthVersionLast="47" xr6:coauthVersionMax="47" xr10:uidLastSave="{6AB07004-1291-4B58-A842-EBB2752CD57D}"/>
  <bookViews>
    <workbookView xWindow="-120" yWindow="-120" windowWidth="29040" windowHeight="15720" tabRatio="679" xr2:uid="{67412479-34BC-468E-AFA1-ECD3EF431C76}"/>
  </bookViews>
  <sheets>
    <sheet name="OFERTA LOTE 1" sheetId="14" r:id="rId1"/>
    <sheet name="OFERTA LOTE 2" sheetId="15" r:id="rId2"/>
  </sheets>
  <externalReferences>
    <externalReference r:id="rId3"/>
    <externalReference r:id="rId4"/>
  </externalReferences>
  <definedNames>
    <definedName name="NO" comment="SI">'[1]DESPLAZAMIENTOS 2019'!$L$3</definedName>
    <definedName name="OTROS">'[2]MOTIVO GASTO'!$F$122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4" l="1"/>
  <c r="B15" i="14" s="1"/>
  <c r="B25" i="15"/>
  <c r="B13" i="15"/>
  <c r="B16" i="14" l="1"/>
  <c r="B17" i="14" s="1"/>
  <c r="B26" i="15"/>
  <c r="B30" i="15" l="1"/>
  <c r="B33" i="15" s="1"/>
  <c r="B34" i="15" s="1"/>
  <c r="B35" i="15" s="1"/>
</calcChain>
</file>

<file path=xl/sharedStrings.xml><?xml version="1.0" encoding="utf-8"?>
<sst xmlns="http://schemas.openxmlformats.org/spreadsheetml/2006/main" count="48" uniqueCount="42">
  <si>
    <t>Envío burofax hasta 1 mb</t>
  </si>
  <si>
    <t>Pagina adicional de burofax</t>
  </si>
  <si>
    <t>Acuse de recibo de burofax</t>
  </si>
  <si>
    <t>Certificado de contenido de burofax</t>
  </si>
  <si>
    <t>Entrega via email certificado de burofax</t>
  </si>
  <si>
    <t>Entrega via sms certificado de burofax</t>
  </si>
  <si>
    <t>Nº BUROFAXES PARA 2 AÑOS</t>
  </si>
  <si>
    <t>ENTREGA MAÑANA 10:00 H</t>
  </si>
  <si>
    <t>ESPAÑA PENINSULAR</t>
  </si>
  <si>
    <t>Entrega paquetería antes 10 h HASTA 1 KG</t>
  </si>
  <si>
    <t>Entrega paquetería antes 10 h HASTA 2 KG</t>
  </si>
  <si>
    <t>Entrega paquetería antes 10 h HASTA 3 KG</t>
  </si>
  <si>
    <t>Entrega paquetería antes 10 h HASTA 4 KG</t>
  </si>
  <si>
    <t>Entrega paquetería antes 10 h HASTA 5 KG</t>
  </si>
  <si>
    <t>Entrega paquetería antes 10 h HASTA 6 KG</t>
  </si>
  <si>
    <t>nº envios estimados para 2 años</t>
  </si>
  <si>
    <t>ENTREGA MAÑANA 19:00 H</t>
  </si>
  <si>
    <t>Entrega paquetería antes 19 h HASTA 1 KG</t>
  </si>
  <si>
    <t>Entrega paquetería antes 19 h HASTA 2 KG</t>
  </si>
  <si>
    <t>Entrega paquetería antes 19 h HASTA 3 KG</t>
  </si>
  <si>
    <t>Entrega paquetería antes 19 h HASTA 4 KG</t>
  </si>
  <si>
    <t>Entrega paquetería antes 19 h HASTA 5 KG</t>
  </si>
  <si>
    <t>Entrega paquetería antes 19 h HASTA 6 KG</t>
  </si>
  <si>
    <t>PLUS COMBUSTIBLE MÁXIMO</t>
  </si>
  <si>
    <t xml:space="preserve">15% SOBRE UNA ESTIMACIÓN MÁXIMA DE </t>
  </si>
  <si>
    <t>TOTAL IMPORTE COMBUSTIBLE 2 AÑOS</t>
  </si>
  <si>
    <t>LOTE 1:</t>
  </si>
  <si>
    <t>LOTE 2:</t>
  </si>
  <si>
    <t>IVA</t>
  </si>
  <si>
    <t>OFERTA TOTAL LOTE 2 CON IVA</t>
  </si>
  <si>
    <t>OFERTA TOTAL LOTE 2 SIN IVA PARA 2 AÑOS</t>
  </si>
  <si>
    <t>IMPORTE A INDICAR EN PIXELWARE</t>
  </si>
  <si>
    <t>IMPORTE TOTAL ENVIOS MAÑANA 10:00</t>
  </si>
  <si>
    <t>IMPORTE TOTAL ENVIOS MAÑANA 19:00</t>
  </si>
  <si>
    <t>IMPORTE TOTAL ENVIOS SIN IVA</t>
  </si>
  <si>
    <t>LOTE 2 PRECIOS OFERTADOS PAQUETERIA</t>
  </si>
  <si>
    <t>OFERTA TOTAL LOTE 1 SIN IVA PARA 2 AÑOS</t>
  </si>
  <si>
    <t>OFERTA TOTAL LOTE 1 CON IVA</t>
  </si>
  <si>
    <t>OFERTA TOTAL SIN IVA</t>
  </si>
  <si>
    <t>LOTE 1 PRECIOS MAXIMOS SIN IVA BUROFAX</t>
  </si>
  <si>
    <t>LOTE 2 PRECIOS MAXIMOS SIN IVA PAQUETERIA</t>
  </si>
  <si>
    <t>LOTE 1 PRECIOS OFERTADOS SIN IVABUROFAX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</si>
</sst>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Ubuntu"/>
      <family val="2"/>
    </font>
    <font>
      <b/>
      <sz val="11"/>
      <color rgb="FF000000"/>
      <name val="Calibri"/>
      <family val="2"/>
    </font>
    <font>
      <b/>
      <u/>
      <sz val="10"/>
      <color theme="1"/>
      <name val="Ubuntu"/>
      <family val="2"/>
    </font>
    <font>
      <sz val="10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3">
    <xf numFmtId="0" fontId="0" fillId="0" borderId="0" xfId="0"/>
    <xf numFmtId="8" fontId="0" fillId="0" borderId="0" xfId="0" applyNumberFormat="1"/>
    <xf numFmtId="8" fontId="0" fillId="0" borderId="1" xfId="0" applyNumberFormat="1" applyBorder="1"/>
    <xf numFmtId="44" fontId="1" fillId="2" borderId="1" xfId="1" applyFont="1" applyFill="1" applyBorder="1" applyProtection="1">
      <protection locked="0"/>
    </xf>
    <xf numFmtId="0" fontId="4" fillId="0" borderId="0" xfId="0" applyFont="1"/>
    <xf numFmtId="0" fontId="5" fillId="0" borderId="2" xfId="0" applyFont="1" applyBorder="1" applyAlignment="1">
      <alignment horizontal="left" vertical="center"/>
    </xf>
    <xf numFmtId="0" fontId="6" fillId="0" borderId="0" xfId="0" applyFont="1" applyAlignment="1">
      <alignment horizontal="justify" vertical="center"/>
    </xf>
    <xf numFmtId="8" fontId="3" fillId="0" borderId="0" xfId="0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7" fillId="3" borderId="5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/>
    </xf>
    <xf numFmtId="8" fontId="5" fillId="0" borderId="7" xfId="0" applyNumberFormat="1" applyFont="1" applyBorder="1" applyAlignment="1">
      <alignment horizontal="right" vertical="center"/>
    </xf>
    <xf numFmtId="8" fontId="5" fillId="0" borderId="4" xfId="0" applyNumberFormat="1" applyFont="1" applyBorder="1" applyAlignment="1">
      <alignment horizontal="right" vertical="center"/>
    </xf>
    <xf numFmtId="8" fontId="5" fillId="0" borderId="0" xfId="0" applyNumberFormat="1" applyFont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0" fillId="2" borderId="0" xfId="0" applyFill="1"/>
    <xf numFmtId="0" fontId="1" fillId="2" borderId="1" xfId="0" applyFont="1" applyFill="1" applyBorder="1"/>
    <xf numFmtId="8" fontId="1" fillId="2" borderId="1" xfId="0" applyNumberFormat="1" applyFont="1" applyFill="1" applyBorder="1"/>
    <xf numFmtId="8" fontId="1" fillId="0" borderId="1" xfId="0" applyNumberFormat="1" applyFont="1" applyFill="1" applyBorder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5" fillId="0" borderId="1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/>
    </xf>
    <xf numFmtId="0" fontId="5" fillId="3" borderId="8" xfId="0" applyFont="1" applyFill="1" applyBorder="1" applyAlignment="1">
      <alignment horizontal="right" vertical="center" wrapText="1"/>
    </xf>
    <xf numFmtId="8" fontId="7" fillId="0" borderId="11" xfId="0" applyNumberFormat="1" applyFont="1" applyBorder="1" applyAlignment="1">
      <alignment horizontal="right" vertical="center"/>
    </xf>
    <xf numFmtId="44" fontId="1" fillId="0" borderId="1" xfId="1" applyFont="1" applyFill="1" applyBorder="1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direcciongeneral/Documentos%20compartidos/General/Direccion/Secretaria/Anaisa/CONTROL%20GASTOS/CONTROL%20GASTOS.xlsx" TargetMode="External"/><Relationship Id="rId2" Type="http://schemas.openxmlformats.org/officeDocument/2006/relationships/externalLinkPath" Target="https://mutuamontanesaes.sharepoint.com/sites/direcciongeneral/Documentos%20compartidos/General/Direccion/Secretaria/Anaisa/CONTROL%20GASTOS/CONTROL%20GASTOS.xlsx" TargetMode="External"/><Relationship Id="rId1" Type="http://schemas.openxmlformats.org/officeDocument/2006/relationships/externalLinkPath" Target="/sites/direcciongeneral/Documentos%20compartidos/General/Direccion/Secretaria/Anaisa/CONTROL%20GASTOS/CONTROL%20GAST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TIVO%20GAST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OCEDIMIENTO CONTROL GASTOS"/>
      <sheetName val="CONTROS GASTOS 2026"/>
      <sheetName val="GRABACIÓN FRAS Y TICKET PRESI"/>
      <sheetName val="RESUMEN 2025"/>
      <sheetName val="CONTROL GASTOS 2025"/>
      <sheetName val="RESUMEN 2024-CONTAR"/>
      <sheetName val="RESUMEN 2024"/>
      <sheetName val="CONTROL GASTOS 2024"/>
      <sheetName val="RESUMEN 2023"/>
      <sheetName val="CONTROL GASTOS 2023"/>
      <sheetName val="RESUMEN 2022"/>
      <sheetName val="CONTROL GASTOS 2022"/>
      <sheetName val="RESUMEN 2021"/>
      <sheetName val="CONTROL GASTOS 2021"/>
      <sheetName val="CONTROL GASTOS 2020"/>
      <sheetName val="DESPLAZAMIENTOS 2019"/>
      <sheetName val="FORMACION 2019"/>
      <sheetName val="armonicar 01 AL 05 DEL 2018"/>
      <sheetName val="TRANSPORTE NO SANIT-20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L3" t="str">
            <v xml:space="preserve">SI </v>
          </cell>
        </row>
      </sheetData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IVO GAST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E6F32-69FA-4498-B36B-4E4CA4E399F2}">
  <dimension ref="A2:D18"/>
  <sheetViews>
    <sheetView tabSelected="1" workbookViewId="0">
      <selection activeCell="D4" sqref="D4"/>
    </sheetView>
  </sheetViews>
  <sheetFormatPr baseColWidth="10" defaultRowHeight="12.75" x14ac:dyDescent="0.2"/>
  <cols>
    <col min="1" max="1" width="51.375" customWidth="1"/>
    <col min="2" max="2" width="49.375" customWidth="1"/>
    <col min="3" max="3" width="16" customWidth="1"/>
    <col min="4" max="4" width="22.75" customWidth="1"/>
  </cols>
  <sheetData>
    <row r="2" spans="1:4" ht="13.5" thickBot="1" x14ac:dyDescent="0.25"/>
    <row r="3" spans="1:4" ht="30.75" thickBot="1" x14ac:dyDescent="0.25">
      <c r="A3" s="4"/>
      <c r="B3" s="30" t="s">
        <v>41</v>
      </c>
      <c r="D3" s="11" t="s">
        <v>39</v>
      </c>
    </row>
    <row r="4" spans="1:4" ht="15.75" thickBot="1" x14ac:dyDescent="0.25">
      <c r="A4" s="27" t="s">
        <v>0</v>
      </c>
      <c r="B4" s="3"/>
      <c r="D4" s="32">
        <v>8.1074999999999999</v>
      </c>
    </row>
    <row r="5" spans="1:4" ht="15.75" thickBot="1" x14ac:dyDescent="0.25">
      <c r="A5" s="28" t="s">
        <v>1</v>
      </c>
      <c r="B5" s="3"/>
      <c r="D5" s="32">
        <v>0.54049999999999998</v>
      </c>
    </row>
    <row r="6" spans="1:4" ht="15.75" thickBot="1" x14ac:dyDescent="0.25">
      <c r="A6" s="28" t="s">
        <v>2</v>
      </c>
      <c r="B6" s="3"/>
      <c r="D6" s="32">
        <v>2.0814999999999997</v>
      </c>
    </row>
    <row r="7" spans="1:4" ht="15.75" thickBot="1" x14ac:dyDescent="0.25">
      <c r="A7" s="28" t="s">
        <v>3</v>
      </c>
      <c r="B7" s="3"/>
      <c r="D7" s="32">
        <v>10.7525</v>
      </c>
    </row>
    <row r="8" spans="1:4" ht="15.75" thickBot="1" x14ac:dyDescent="0.25">
      <c r="A8" s="28" t="s">
        <v>4</v>
      </c>
      <c r="B8" s="3"/>
      <c r="D8" s="32">
        <v>1.2649999999999999</v>
      </c>
    </row>
    <row r="9" spans="1:4" ht="15.75" thickBot="1" x14ac:dyDescent="0.25">
      <c r="A9" s="28" t="s">
        <v>5</v>
      </c>
      <c r="B9" s="3"/>
      <c r="D9" s="32">
        <v>1.2649999999999999</v>
      </c>
    </row>
    <row r="10" spans="1:4" ht="16.5" thickBot="1" x14ac:dyDescent="0.25">
      <c r="A10" s="6"/>
      <c r="B10" s="2"/>
      <c r="D10" s="1"/>
    </row>
    <row r="11" spans="1:4" ht="15.75" thickBot="1" x14ac:dyDescent="0.25">
      <c r="A11" s="27" t="s">
        <v>6</v>
      </c>
      <c r="B11" s="26">
        <v>1350</v>
      </c>
      <c r="C11" s="7"/>
    </row>
    <row r="12" spans="1:4" ht="15.75" thickBot="1" x14ac:dyDescent="0.25">
      <c r="A12" s="10" t="s">
        <v>38</v>
      </c>
      <c r="B12" s="31">
        <f>(B4+B5+B6+B7+B8+B9)*B11</f>
        <v>0</v>
      </c>
    </row>
    <row r="13" spans="1:4" ht="15" x14ac:dyDescent="0.2">
      <c r="A13" s="8"/>
      <c r="B13" s="7"/>
    </row>
    <row r="14" spans="1:4" ht="14.25" x14ac:dyDescent="0.2">
      <c r="A14" s="19" t="s">
        <v>26</v>
      </c>
    </row>
    <row r="15" spans="1:4" x14ac:dyDescent="0.2">
      <c r="A15" s="22" t="s">
        <v>36</v>
      </c>
      <c r="B15" s="23">
        <f>B12</f>
        <v>0</v>
      </c>
      <c r="C15" s="21" t="s">
        <v>31</v>
      </c>
    </row>
    <row r="16" spans="1:4" x14ac:dyDescent="0.2">
      <c r="A16" s="22" t="s">
        <v>28</v>
      </c>
      <c r="B16" s="23">
        <f>B15*0.21</f>
        <v>0</v>
      </c>
    </row>
    <row r="17" spans="1:2" x14ac:dyDescent="0.2">
      <c r="A17" s="22" t="s">
        <v>37</v>
      </c>
      <c r="B17" s="23">
        <f>B15+B16</f>
        <v>0</v>
      </c>
    </row>
    <row r="18" spans="1:2" ht="14.25" x14ac:dyDescent="0.2">
      <c r="A18" s="20"/>
    </row>
  </sheetData>
  <sheetProtection algorithmName="SHA-512" hashValue="cC9aVp2KJyl4No6EI65woRbJ8Rln2lMUefCbSKIyP0kbIWBbUVclPaPwoU5Oqp+3klEMRl0rbW8eNmlXaR2+Fw==" saltValue="i5BlMBuSWEEmZfRE5NaGyQ==" spinCount="100000"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AE208-6EA1-4430-888C-D426841B2EA5}">
  <dimension ref="A1:D35"/>
  <sheetViews>
    <sheetView workbookViewId="0">
      <selection activeCell="B19" sqref="B19"/>
    </sheetView>
  </sheetViews>
  <sheetFormatPr baseColWidth="10" defaultRowHeight="12.75" x14ac:dyDescent="0.2"/>
  <cols>
    <col min="1" max="1" width="51.375" customWidth="1"/>
    <col min="2" max="2" width="49.375" customWidth="1"/>
    <col min="4" max="4" width="24.5" customWidth="1"/>
  </cols>
  <sheetData>
    <row r="1" spans="1:4" ht="15.75" thickBot="1" x14ac:dyDescent="0.25">
      <c r="A1" s="8"/>
      <c r="B1" s="9"/>
    </row>
    <row r="2" spans="1:4" ht="30.75" thickBot="1" x14ac:dyDescent="0.25">
      <c r="A2" s="4"/>
      <c r="B2" s="11" t="s">
        <v>35</v>
      </c>
      <c r="D2" s="11" t="s">
        <v>40</v>
      </c>
    </row>
    <row r="3" spans="1:4" ht="15" x14ac:dyDescent="0.2">
      <c r="A3" s="4"/>
      <c r="B3" s="12" t="s">
        <v>7</v>
      </c>
      <c r="D3" s="12" t="s">
        <v>7</v>
      </c>
    </row>
    <row r="4" spans="1:4" ht="15.75" thickBot="1" x14ac:dyDescent="0.25">
      <c r="A4" s="4"/>
      <c r="B4" s="26" t="s">
        <v>8</v>
      </c>
      <c r="D4" s="26" t="s">
        <v>8</v>
      </c>
    </row>
    <row r="5" spans="1:4" ht="15.75" thickBot="1" x14ac:dyDescent="0.25">
      <c r="A5" s="27" t="s">
        <v>9</v>
      </c>
      <c r="B5" s="3"/>
      <c r="C5" s="1"/>
      <c r="D5" s="32">
        <v>15.467499999999998</v>
      </c>
    </row>
    <row r="6" spans="1:4" ht="15.75" thickBot="1" x14ac:dyDescent="0.25">
      <c r="A6" s="28" t="s">
        <v>10</v>
      </c>
      <c r="B6" s="3"/>
      <c r="C6" s="1"/>
      <c r="D6" s="32">
        <v>15.467499999999998</v>
      </c>
    </row>
    <row r="7" spans="1:4" ht="15.75" thickBot="1" x14ac:dyDescent="0.25">
      <c r="A7" s="28" t="s">
        <v>11</v>
      </c>
      <c r="B7" s="3"/>
      <c r="C7" s="1"/>
      <c r="D7" s="32">
        <v>16.812999999999999</v>
      </c>
    </row>
    <row r="8" spans="1:4" ht="15.75" thickBot="1" x14ac:dyDescent="0.25">
      <c r="A8" s="28" t="s">
        <v>12</v>
      </c>
      <c r="B8" s="3"/>
      <c r="C8" s="1"/>
      <c r="D8" s="32">
        <v>16.812999999999999</v>
      </c>
    </row>
    <row r="9" spans="1:4" ht="15.75" thickBot="1" x14ac:dyDescent="0.25">
      <c r="A9" s="28" t="s">
        <v>13</v>
      </c>
      <c r="B9" s="3"/>
      <c r="C9" s="1"/>
      <c r="D9" s="32">
        <v>16.812999999999999</v>
      </c>
    </row>
    <row r="10" spans="1:4" ht="15.75" thickBot="1" x14ac:dyDescent="0.25">
      <c r="A10" s="28" t="s">
        <v>14</v>
      </c>
      <c r="B10" s="3"/>
      <c r="C10" s="1"/>
      <c r="D10" s="32">
        <v>28.715499999999995</v>
      </c>
    </row>
    <row r="11" spans="1:4" ht="15" x14ac:dyDescent="0.2">
      <c r="A11" s="8"/>
      <c r="B11" s="15"/>
    </row>
    <row r="12" spans="1:4" ht="15" x14ac:dyDescent="0.2">
      <c r="A12" s="25" t="s">
        <v>15</v>
      </c>
      <c r="B12" s="26">
        <v>16</v>
      </c>
    </row>
    <row r="13" spans="1:4" ht="15" x14ac:dyDescent="0.2">
      <c r="A13" s="25" t="s">
        <v>32</v>
      </c>
      <c r="B13" s="24">
        <f>B12*B5</f>
        <v>0</v>
      </c>
    </row>
    <row r="14" spans="1:4" ht="13.5" thickBot="1" x14ac:dyDescent="0.25"/>
    <row r="15" spans="1:4" ht="15" x14ac:dyDescent="0.2">
      <c r="A15" s="4"/>
      <c r="B15" s="29" t="s">
        <v>16</v>
      </c>
    </row>
    <row r="16" spans="1:4" ht="15.75" thickBot="1" x14ac:dyDescent="0.25">
      <c r="A16" s="4"/>
      <c r="B16" s="26" t="s">
        <v>8</v>
      </c>
    </row>
    <row r="17" spans="1:4" ht="15.75" thickBot="1" x14ac:dyDescent="0.25">
      <c r="A17" s="27" t="s">
        <v>17</v>
      </c>
      <c r="B17" s="3"/>
      <c r="C17" s="1"/>
      <c r="D17" s="32">
        <v>7.2909999999999995</v>
      </c>
    </row>
    <row r="18" spans="1:4" ht="15.75" thickBot="1" x14ac:dyDescent="0.25">
      <c r="A18" s="28" t="s">
        <v>18</v>
      </c>
      <c r="B18" s="3"/>
      <c r="C18" s="1"/>
      <c r="D18" s="32">
        <v>7.2909999999999995</v>
      </c>
    </row>
    <row r="19" spans="1:4" ht="15.75" thickBot="1" x14ac:dyDescent="0.25">
      <c r="A19" s="28" t="s">
        <v>19</v>
      </c>
      <c r="B19" s="3"/>
      <c r="C19" s="1"/>
      <c r="D19" s="32">
        <v>7.9694999999999991</v>
      </c>
    </row>
    <row r="20" spans="1:4" ht="15.75" thickBot="1" x14ac:dyDescent="0.25">
      <c r="A20" s="28" t="s">
        <v>20</v>
      </c>
      <c r="B20" s="3"/>
      <c r="C20" s="1"/>
      <c r="D20" s="32">
        <v>7.9694999999999991</v>
      </c>
    </row>
    <row r="21" spans="1:4" ht="15.75" thickBot="1" x14ac:dyDescent="0.25">
      <c r="A21" s="28" t="s">
        <v>21</v>
      </c>
      <c r="B21" s="3"/>
      <c r="C21" s="1"/>
      <c r="D21" s="32">
        <v>7.9694999999999991</v>
      </c>
    </row>
    <row r="22" spans="1:4" ht="15.75" thickBot="1" x14ac:dyDescent="0.25">
      <c r="A22" s="28" t="s">
        <v>22</v>
      </c>
      <c r="B22" s="3"/>
      <c r="C22" s="1"/>
      <c r="D22" s="32">
        <v>9.9704999999999995</v>
      </c>
    </row>
    <row r="23" spans="1:4" x14ac:dyDescent="0.2">
      <c r="B23" s="1"/>
    </row>
    <row r="24" spans="1:4" ht="15" x14ac:dyDescent="0.2">
      <c r="A24" s="25" t="s">
        <v>15</v>
      </c>
      <c r="B24" s="26">
        <v>710</v>
      </c>
    </row>
    <row r="25" spans="1:4" ht="15" x14ac:dyDescent="0.2">
      <c r="A25" s="25" t="s">
        <v>33</v>
      </c>
      <c r="B25" s="24">
        <f>B24*B17</f>
        <v>0</v>
      </c>
    </row>
    <row r="26" spans="1:4" ht="15" x14ac:dyDescent="0.2">
      <c r="A26" s="25" t="s">
        <v>34</v>
      </c>
      <c r="B26" s="24">
        <f>B13+B25</f>
        <v>0</v>
      </c>
      <c r="D26" s="1"/>
    </row>
    <row r="27" spans="1:4" ht="15.75" thickBot="1" x14ac:dyDescent="0.25">
      <c r="A27" s="8"/>
      <c r="B27" s="7"/>
    </row>
    <row r="28" spans="1:4" ht="15" x14ac:dyDescent="0.2">
      <c r="A28" s="16" t="s">
        <v>23</v>
      </c>
      <c r="B28" s="17" t="s">
        <v>24</v>
      </c>
    </row>
    <row r="29" spans="1:4" ht="15.75" thickBot="1" x14ac:dyDescent="0.25">
      <c r="A29" s="18"/>
      <c r="B29" s="14">
        <v>5424.09</v>
      </c>
    </row>
    <row r="30" spans="1:4" ht="15.75" thickBot="1" x14ac:dyDescent="0.25">
      <c r="A30" s="5" t="s">
        <v>25</v>
      </c>
      <c r="B30" s="13">
        <f>B26*0.15</f>
        <v>0</v>
      </c>
    </row>
    <row r="31" spans="1:4" ht="14.25" x14ac:dyDescent="0.2">
      <c r="B31" s="7"/>
    </row>
    <row r="32" spans="1:4" ht="14.25" x14ac:dyDescent="0.2">
      <c r="A32" s="19" t="s">
        <v>27</v>
      </c>
    </row>
    <row r="33" spans="1:3" x14ac:dyDescent="0.2">
      <c r="A33" s="22" t="s">
        <v>30</v>
      </c>
      <c r="B33" s="23">
        <f>B26+B30</f>
        <v>0</v>
      </c>
      <c r="C33" s="21" t="s">
        <v>31</v>
      </c>
    </row>
    <row r="34" spans="1:3" x14ac:dyDescent="0.2">
      <c r="A34" s="22" t="s">
        <v>28</v>
      </c>
      <c r="B34" s="23">
        <f>B33*0.21</f>
        <v>0</v>
      </c>
    </row>
    <row r="35" spans="1:3" x14ac:dyDescent="0.2">
      <c r="A35" s="22" t="s">
        <v>29</v>
      </c>
      <c r="B35" s="23">
        <f>B33+B34</f>
        <v>0</v>
      </c>
    </row>
  </sheetData>
  <sheetProtection algorithmName="SHA-512" hashValue="+gG/RYr/xkiyUjtVYzw8QtqybKdZVSeeIbW9GZKP+yXdWkQDFJnU8ePjIvntAR73kBH2E1/ja+Gyya0boU1kIA==" saltValue="eUT3R5C6kQ7qUWUjnledig==" spinCount="100000" sheet="1" objects="1" scenarios="1" selectLockedCells="1"/>
  <mergeCells count="1">
    <mergeCell ref="A28:A2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2f2895-2310-4824-9eb1-9c94b49fd663" xsi:nil="true"/>
    <lcf76f155ced4ddcb4097134ff3c332f xmlns="09074f93-0823-4b68-83f1-0a6c8042d38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DD44FC-CB39-4C3D-A115-4FAE815478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509A91-0F85-495F-80F4-0AAB454E0733}">
  <ds:schemaRefs>
    <ds:schemaRef ds:uri="http://schemas.microsoft.com/office/2006/metadata/properties"/>
    <ds:schemaRef ds:uri="http://schemas.microsoft.com/office/infopath/2007/PartnerControls"/>
    <ds:schemaRef ds:uri="5df5bab4-01da-43b5-bd79-19addbd44dd3"/>
    <ds:schemaRef ds:uri="216bcd33-c2fa-46ea-92e5-f1b06a95f9e4"/>
    <ds:schemaRef ds:uri="df2f2895-2310-4824-9eb1-9c94b49fd663"/>
    <ds:schemaRef ds:uri="09074f93-0823-4b68-83f1-0a6c8042d384"/>
  </ds:schemaRefs>
</ds:datastoreItem>
</file>

<file path=customXml/itemProps3.xml><?xml version="1.0" encoding="utf-8"?>
<ds:datastoreItem xmlns:ds="http://schemas.openxmlformats.org/officeDocument/2006/customXml" ds:itemID="{953843DD-BCFE-43DF-A269-13EE58B5E3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LOTE 1</vt:lpstr>
      <vt:lpstr>OFERTA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Manso Herraiz</dc:creator>
  <cp:lastModifiedBy>Cesar Hermosilla Llata</cp:lastModifiedBy>
  <dcterms:created xsi:type="dcterms:W3CDTF">2026-02-03T10:15:57Z</dcterms:created>
  <dcterms:modified xsi:type="dcterms:W3CDTF">2026-07-27T06:42:41Z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