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mutuamontanesaes.sharepoint.com/sites/ContratacionPublica/Documentos compartidos/General/Licitaciones/CONTRATACION 2026/_ABIERTOS/MM2026167 - SUMINISTROS SERVICIOS ESPECIALIZADOS/"/>
    </mc:Choice>
  </mc:AlternateContent>
  <xr:revisionPtr revIDLastSave="7289" documentId="8_{B0A9E4C2-33A2-492B-964E-CE886F8FC1A4}" xr6:coauthVersionLast="47" xr6:coauthVersionMax="47" xr10:uidLastSave="{A170B8C6-850F-4083-ABA4-ABE8F1764B3F}"/>
  <bookViews>
    <workbookView xWindow="28680" yWindow="-15" windowWidth="29040" windowHeight="15720" activeTab="10" xr2:uid="{6F86E48F-6D70-471A-BC14-BA4DD6392685}"/>
  </bookViews>
  <sheets>
    <sheet name="LOTE 1" sheetId="38" r:id="rId1"/>
    <sheet name="LOTE 2" sheetId="39" r:id="rId2"/>
    <sheet name="LOTE 3 " sheetId="40" r:id="rId3"/>
    <sheet name="LOTE 4" sheetId="41" r:id="rId4"/>
    <sheet name="LOTE 5 " sheetId="42" r:id="rId5"/>
    <sheet name="LOTE 6" sheetId="43" r:id="rId6"/>
    <sheet name="LOTE 7 " sheetId="44" r:id="rId7"/>
    <sheet name="LOTE 8" sheetId="45" r:id="rId8"/>
    <sheet name="LOTE 9" sheetId="46" r:id="rId9"/>
    <sheet name="LOTE 10" sheetId="47" r:id="rId10"/>
    <sheet name="LOTE 11" sheetId="37" r:id="rId11"/>
  </sheets>
  <definedNames>
    <definedName name="_xlnm._FilterDatabase" localSheetId="0" hidden="1">'LOTE 1'!$A$2:$Q$2</definedName>
    <definedName name="_xlnm._FilterDatabase" localSheetId="1" hidden="1">'LOTE 2'!$A$2:$N$2</definedName>
    <definedName name="_xlnm._FilterDatabase" localSheetId="4" hidden="1">'LOTE 5 '!$A$1:$J$1</definedName>
    <definedName name="_xlnm._FilterDatabase" localSheetId="6" hidden="1">'LOTE 7 '!$A$1:$J$1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 i="37" l="1"/>
  <c r="N35" i="47"/>
  <c r="M34" i="47"/>
  <c r="M3" i="46"/>
  <c r="N122" i="45"/>
  <c r="M121" i="45"/>
  <c r="H21" i="44"/>
  <c r="G20" i="44"/>
  <c r="N21" i="44"/>
  <c r="M20" i="44"/>
  <c r="G23" i="42"/>
  <c r="N24" i="42"/>
  <c r="M23" i="42"/>
  <c r="N107" i="41"/>
  <c r="M106" i="41"/>
  <c r="R3" i="38"/>
  <c r="Q3" i="38"/>
  <c r="P3" i="38"/>
  <c r="H5" i="43"/>
  <c r="G4" i="43"/>
  <c r="N5" i="43"/>
  <c r="M4" i="43"/>
  <c r="N2" i="45"/>
  <c r="M2" i="45"/>
  <c r="L2" i="45"/>
  <c r="H122" i="45"/>
  <c r="G121" i="45"/>
  <c r="L22" i="45"/>
  <c r="N22" i="45" s="1"/>
  <c r="M22" i="45"/>
  <c r="L23" i="45"/>
  <c r="M23" i="45"/>
  <c r="N23" i="45"/>
  <c r="L24" i="45"/>
  <c r="M24" i="45"/>
  <c r="N24" i="45"/>
  <c r="L25" i="45"/>
  <c r="M25" i="45"/>
  <c r="N25" i="45"/>
  <c r="L26" i="45"/>
  <c r="M26" i="45"/>
  <c r="N26" i="45"/>
  <c r="L27" i="45"/>
  <c r="M27" i="45"/>
  <c r="N27" i="45"/>
  <c r="L28" i="45"/>
  <c r="M28" i="45"/>
  <c r="N28" i="45"/>
  <c r="L29" i="45"/>
  <c r="M29" i="45"/>
  <c r="N29" i="45"/>
  <c r="L30" i="45"/>
  <c r="M30" i="45"/>
  <c r="N30" i="45"/>
  <c r="L31" i="45"/>
  <c r="M31" i="45"/>
  <c r="N31" i="45"/>
  <c r="L32" i="45"/>
  <c r="M32" i="45"/>
  <c r="N32" i="45"/>
  <c r="L33" i="45"/>
  <c r="M33" i="45"/>
  <c r="N33" i="45"/>
  <c r="L34" i="45"/>
  <c r="N34" i="45" s="1"/>
  <c r="M34" i="45"/>
  <c r="L35" i="45"/>
  <c r="N35" i="45" s="1"/>
  <c r="M35" i="45"/>
  <c r="L36" i="45"/>
  <c r="M36" i="45"/>
  <c r="N36" i="45"/>
  <c r="L37" i="45"/>
  <c r="M37" i="45"/>
  <c r="N37" i="45"/>
  <c r="L38" i="45"/>
  <c r="M38" i="45"/>
  <c r="N38" i="45"/>
  <c r="L39" i="45"/>
  <c r="M39" i="45"/>
  <c r="N39" i="45"/>
  <c r="L40" i="45"/>
  <c r="M40" i="45"/>
  <c r="N40" i="45"/>
  <c r="L41" i="45"/>
  <c r="M41" i="45"/>
  <c r="N41" i="45"/>
  <c r="L42" i="45"/>
  <c r="N42" i="45" s="1"/>
  <c r="M42" i="45"/>
  <c r="L43" i="45"/>
  <c r="M43" i="45"/>
  <c r="N43" i="45"/>
  <c r="L44" i="45"/>
  <c r="M44" i="45"/>
  <c r="N44" i="45"/>
  <c r="L45" i="45"/>
  <c r="M45" i="45"/>
  <c r="N45" i="45"/>
  <c r="L46" i="45"/>
  <c r="M46" i="45"/>
  <c r="N46" i="45"/>
  <c r="L47" i="45"/>
  <c r="M47" i="45"/>
  <c r="N47" i="45"/>
  <c r="L48" i="45"/>
  <c r="M48" i="45"/>
  <c r="N48" i="45"/>
  <c r="L49" i="45"/>
  <c r="M49" i="45"/>
  <c r="N49" i="45"/>
  <c r="L50" i="45"/>
  <c r="M50" i="45"/>
  <c r="N50" i="45"/>
  <c r="L51" i="45"/>
  <c r="M51" i="45"/>
  <c r="N51" i="45"/>
  <c r="L52" i="45"/>
  <c r="M52" i="45"/>
  <c r="N52" i="45"/>
  <c r="L53" i="45"/>
  <c r="M53" i="45"/>
  <c r="N53" i="45"/>
  <c r="L54" i="45"/>
  <c r="N54" i="45" s="1"/>
  <c r="M54" i="45"/>
  <c r="L55" i="45"/>
  <c r="M55" i="45"/>
  <c r="N55" i="45"/>
  <c r="L56" i="45"/>
  <c r="M56" i="45"/>
  <c r="N56" i="45"/>
  <c r="L57" i="45"/>
  <c r="N57" i="45" s="1"/>
  <c r="M57" i="45"/>
  <c r="L58" i="45"/>
  <c r="M58" i="45"/>
  <c r="N58" i="45"/>
  <c r="L59" i="45"/>
  <c r="N59" i="45" s="1"/>
  <c r="M59" i="45"/>
  <c r="L60" i="45"/>
  <c r="M60" i="45"/>
  <c r="N60" i="45"/>
  <c r="L61" i="45"/>
  <c r="M61" i="45"/>
  <c r="N61" i="45"/>
  <c r="L62" i="45"/>
  <c r="M62" i="45"/>
  <c r="N62" i="45"/>
  <c r="L63" i="45"/>
  <c r="M63" i="45"/>
  <c r="N63" i="45"/>
  <c r="L64" i="45"/>
  <c r="M64" i="45"/>
  <c r="N64" i="45"/>
  <c r="L65" i="45"/>
  <c r="M65" i="45"/>
  <c r="N65" i="45"/>
  <c r="L66" i="45"/>
  <c r="N66" i="45" s="1"/>
  <c r="M66" i="45"/>
  <c r="L67" i="45"/>
  <c r="M67" i="45"/>
  <c r="N67" i="45"/>
  <c r="L68" i="45"/>
  <c r="M68" i="45"/>
  <c r="N68" i="45"/>
  <c r="L69" i="45"/>
  <c r="N69" i="45" s="1"/>
  <c r="M69" i="45"/>
  <c r="L70" i="45"/>
  <c r="M70" i="45"/>
  <c r="N70" i="45"/>
  <c r="L71" i="45"/>
  <c r="M71" i="45"/>
  <c r="N71" i="45"/>
  <c r="L72" i="45"/>
  <c r="M72" i="45"/>
  <c r="N72" i="45"/>
  <c r="L73" i="45"/>
  <c r="M73" i="45"/>
  <c r="N73" i="45"/>
  <c r="L74" i="45"/>
  <c r="M74" i="45"/>
  <c r="N74" i="45"/>
  <c r="L75" i="45"/>
  <c r="M75" i="45"/>
  <c r="N75" i="45"/>
  <c r="L76" i="45"/>
  <c r="M76" i="45"/>
  <c r="N76" i="45"/>
  <c r="L77" i="45"/>
  <c r="M77" i="45"/>
  <c r="N77" i="45"/>
  <c r="L78" i="45"/>
  <c r="M78" i="45"/>
  <c r="N78" i="45"/>
  <c r="L79" i="45"/>
  <c r="M79" i="45"/>
  <c r="N79" i="45"/>
  <c r="L80" i="45"/>
  <c r="M80" i="45"/>
  <c r="N80" i="45"/>
  <c r="L81" i="45"/>
  <c r="M81" i="45"/>
  <c r="N81" i="45"/>
  <c r="L82" i="45"/>
  <c r="M82" i="45"/>
  <c r="N82" i="45"/>
  <c r="L83" i="45"/>
  <c r="M83" i="45"/>
  <c r="N83" i="45"/>
  <c r="L84" i="45"/>
  <c r="M84" i="45"/>
  <c r="N84" i="45"/>
  <c r="L85" i="45"/>
  <c r="M85" i="45"/>
  <c r="N85" i="45"/>
  <c r="L86" i="45"/>
  <c r="M86" i="45"/>
  <c r="N86" i="45"/>
  <c r="L87" i="45"/>
  <c r="M87" i="45"/>
  <c r="N87" i="45"/>
  <c r="L88" i="45"/>
  <c r="M88" i="45"/>
  <c r="N88" i="45"/>
  <c r="L89" i="45"/>
  <c r="M89" i="45"/>
  <c r="N89" i="45"/>
  <c r="L90" i="45"/>
  <c r="M90" i="45"/>
  <c r="N90" i="45"/>
  <c r="L91" i="45"/>
  <c r="M91" i="45"/>
  <c r="N91" i="45"/>
  <c r="L92" i="45"/>
  <c r="M92" i="45"/>
  <c r="N92" i="45"/>
  <c r="L93" i="45"/>
  <c r="M93" i="45"/>
  <c r="N93" i="45"/>
  <c r="L94" i="45"/>
  <c r="M94" i="45"/>
  <c r="N94" i="45"/>
  <c r="L95" i="45"/>
  <c r="M95" i="45"/>
  <c r="N95" i="45"/>
  <c r="L96" i="45"/>
  <c r="M96" i="45"/>
  <c r="N96" i="45"/>
  <c r="L97" i="45"/>
  <c r="M97" i="45"/>
  <c r="N97" i="45"/>
  <c r="L98" i="45"/>
  <c r="M98" i="45"/>
  <c r="N98" i="45"/>
  <c r="L99" i="45"/>
  <c r="M99" i="45"/>
  <c r="N99" i="45"/>
  <c r="L100" i="45"/>
  <c r="M100" i="45"/>
  <c r="N100" i="45"/>
  <c r="L101" i="45"/>
  <c r="M101" i="45"/>
  <c r="N101" i="45"/>
  <c r="L102" i="45"/>
  <c r="M102" i="45"/>
  <c r="N102" i="45"/>
  <c r="L103" i="45"/>
  <c r="M103" i="45"/>
  <c r="N103" i="45"/>
  <c r="L104" i="45"/>
  <c r="M104" i="45"/>
  <c r="N104" i="45"/>
  <c r="L105" i="45"/>
  <c r="M105" i="45"/>
  <c r="N105" i="45"/>
  <c r="L106" i="45"/>
  <c r="M106" i="45"/>
  <c r="N106" i="45"/>
  <c r="L107" i="45"/>
  <c r="M107" i="45"/>
  <c r="N107" i="45"/>
  <c r="L108" i="45"/>
  <c r="M108" i="45"/>
  <c r="N108" i="45"/>
  <c r="L109" i="45"/>
  <c r="M109" i="45"/>
  <c r="N109" i="45"/>
  <c r="L110" i="45"/>
  <c r="M110" i="45"/>
  <c r="N110" i="45"/>
  <c r="L111" i="45"/>
  <c r="N111" i="45" s="1"/>
  <c r="M111" i="45"/>
  <c r="L112" i="45"/>
  <c r="M112" i="45"/>
  <c r="N112" i="45"/>
  <c r="L113" i="45"/>
  <c r="M113" i="45"/>
  <c r="N113" i="45"/>
  <c r="L114" i="45"/>
  <c r="M114" i="45"/>
  <c r="N114" i="45"/>
  <c r="L115" i="45"/>
  <c r="M115" i="45"/>
  <c r="N115" i="45"/>
  <c r="L116" i="45"/>
  <c r="N116" i="45" s="1"/>
  <c r="M116" i="45"/>
  <c r="L117" i="45"/>
  <c r="M117" i="45"/>
  <c r="N117" i="45"/>
  <c r="L118" i="45"/>
  <c r="M118" i="45"/>
  <c r="N118" i="45"/>
  <c r="L119" i="45"/>
  <c r="M119" i="45"/>
  <c r="N119" i="45"/>
  <c r="L120" i="45"/>
  <c r="M120" i="45"/>
  <c r="N120" i="45"/>
  <c r="H4" i="46"/>
  <c r="G3" i="46"/>
  <c r="H35" i="47"/>
  <c r="G34" i="47"/>
  <c r="N5" i="37"/>
  <c r="H5" i="37"/>
  <c r="G4" i="37"/>
  <c r="L22" i="47"/>
  <c r="M22" i="47"/>
  <c r="N22" i="47"/>
  <c r="L23" i="47"/>
  <c r="M23" i="47"/>
  <c r="N23" i="47"/>
  <c r="L24" i="47"/>
  <c r="M24" i="47"/>
  <c r="N24" i="47"/>
  <c r="L25" i="47"/>
  <c r="M25" i="47"/>
  <c r="N25" i="47"/>
  <c r="L26" i="47"/>
  <c r="N26" i="47" s="1"/>
  <c r="M26" i="47"/>
  <c r="L27" i="47"/>
  <c r="M27" i="47"/>
  <c r="N27" i="47"/>
  <c r="L28" i="47"/>
  <c r="M28" i="47"/>
  <c r="N28" i="47"/>
  <c r="L29" i="47"/>
  <c r="M29" i="47"/>
  <c r="N29" i="47"/>
  <c r="L30" i="47"/>
  <c r="M30" i="47"/>
  <c r="N30" i="47"/>
  <c r="L31" i="47"/>
  <c r="M31" i="47"/>
  <c r="N31" i="47"/>
  <c r="L32" i="47"/>
  <c r="M32" i="47"/>
  <c r="N32" i="47"/>
  <c r="L33" i="47"/>
  <c r="M33" i="47"/>
  <c r="N33" i="47"/>
  <c r="N2" i="46"/>
  <c r="M2" i="46"/>
  <c r="L2" i="46"/>
  <c r="N4" i="46"/>
  <c r="M3" i="37"/>
  <c r="L3" i="37"/>
  <c r="N3" i="37" s="1"/>
  <c r="M2" i="37"/>
  <c r="L2" i="37"/>
  <c r="N2" i="37" s="1"/>
  <c r="M21" i="47"/>
  <c r="L21" i="47"/>
  <c r="N21" i="47" s="1"/>
  <c r="M20" i="47"/>
  <c r="L20" i="47"/>
  <c r="N20" i="47" s="1"/>
  <c r="M19" i="47"/>
  <c r="L19" i="47"/>
  <c r="N19" i="47" s="1"/>
  <c r="M18" i="47"/>
  <c r="L18" i="47"/>
  <c r="N18" i="47" s="1"/>
  <c r="M17" i="47"/>
  <c r="L17" i="47"/>
  <c r="N17" i="47" s="1"/>
  <c r="M16" i="47"/>
  <c r="L16" i="47"/>
  <c r="N16" i="47" s="1"/>
  <c r="M15" i="47"/>
  <c r="L15" i="47"/>
  <c r="N15" i="47" s="1"/>
  <c r="M14" i="47"/>
  <c r="L14" i="47"/>
  <c r="N14" i="47" s="1"/>
  <c r="M13" i="47"/>
  <c r="L13" i="47"/>
  <c r="N13" i="47" s="1"/>
  <c r="M12" i="47"/>
  <c r="L12" i="47"/>
  <c r="N12" i="47" s="1"/>
  <c r="M11" i="47"/>
  <c r="L11" i="47"/>
  <c r="N11" i="47" s="1"/>
  <c r="M10" i="47"/>
  <c r="L10" i="47"/>
  <c r="N10" i="47" s="1"/>
  <c r="M9" i="47"/>
  <c r="L9" i="47"/>
  <c r="N9" i="47" s="1"/>
  <c r="M8" i="47"/>
  <c r="L8" i="47"/>
  <c r="N8" i="47" s="1"/>
  <c r="M7" i="47"/>
  <c r="L7" i="47"/>
  <c r="N7" i="47" s="1"/>
  <c r="M6" i="47"/>
  <c r="L6" i="47"/>
  <c r="N6" i="47" s="1"/>
  <c r="M5" i="47"/>
  <c r="L5" i="47"/>
  <c r="N5" i="47" s="1"/>
  <c r="M4" i="47"/>
  <c r="L4" i="47"/>
  <c r="N4" i="47" s="1"/>
  <c r="M3" i="47"/>
  <c r="L3" i="47"/>
  <c r="N3" i="47" s="1"/>
  <c r="M2" i="47"/>
  <c r="L2" i="47"/>
  <c r="N2" i="47" s="1"/>
  <c r="M21" i="45"/>
  <c r="L21" i="45"/>
  <c r="N21" i="45" s="1"/>
  <c r="M20" i="45"/>
  <c r="L20" i="45"/>
  <c r="N20" i="45" s="1"/>
  <c r="M19" i="45"/>
  <c r="L19" i="45"/>
  <c r="N19" i="45" s="1"/>
  <c r="M18" i="45"/>
  <c r="L18" i="45"/>
  <c r="N18" i="45" s="1"/>
  <c r="M17" i="45"/>
  <c r="L17" i="45"/>
  <c r="N17" i="45" s="1"/>
  <c r="M16" i="45"/>
  <c r="L16" i="45"/>
  <c r="N16" i="45" s="1"/>
  <c r="M15" i="45"/>
  <c r="L15" i="45"/>
  <c r="N15" i="45" s="1"/>
  <c r="M14" i="45"/>
  <c r="L14" i="45"/>
  <c r="N14" i="45" s="1"/>
  <c r="M13" i="45"/>
  <c r="L13" i="45"/>
  <c r="N13" i="45" s="1"/>
  <c r="M12" i="45"/>
  <c r="L12" i="45"/>
  <c r="N12" i="45" s="1"/>
  <c r="M11" i="45"/>
  <c r="L11" i="45"/>
  <c r="N11" i="45" s="1"/>
  <c r="M10" i="45"/>
  <c r="L10" i="45"/>
  <c r="N10" i="45" s="1"/>
  <c r="M9" i="45"/>
  <c r="L9" i="45"/>
  <c r="N9" i="45" s="1"/>
  <c r="M8" i="45"/>
  <c r="L8" i="45"/>
  <c r="N8" i="45" s="1"/>
  <c r="M7" i="45"/>
  <c r="L7" i="45"/>
  <c r="N7" i="45" s="1"/>
  <c r="M6" i="45"/>
  <c r="L6" i="45"/>
  <c r="N6" i="45" s="1"/>
  <c r="M5" i="45"/>
  <c r="L5" i="45"/>
  <c r="N5" i="45" s="1"/>
  <c r="M4" i="45"/>
  <c r="L4" i="45"/>
  <c r="N4" i="45" s="1"/>
  <c r="M3" i="45"/>
  <c r="L3" i="45"/>
  <c r="N3" i="45" s="1"/>
  <c r="M19" i="44"/>
  <c r="L19" i="44"/>
  <c r="N19" i="44" s="1"/>
  <c r="M18" i="44"/>
  <c r="L18" i="44"/>
  <c r="N18" i="44" s="1"/>
  <c r="M17" i="44"/>
  <c r="L17" i="44"/>
  <c r="N17" i="44" s="1"/>
  <c r="M16" i="44"/>
  <c r="L16" i="44"/>
  <c r="N16" i="44" s="1"/>
  <c r="M15" i="44"/>
  <c r="L15" i="44"/>
  <c r="N15" i="44" s="1"/>
  <c r="M14" i="44"/>
  <c r="L14" i="44"/>
  <c r="N14" i="44" s="1"/>
  <c r="M13" i="44"/>
  <c r="L13" i="44"/>
  <c r="N13" i="44" s="1"/>
  <c r="M12" i="44"/>
  <c r="L12" i="44"/>
  <c r="N12" i="44" s="1"/>
  <c r="M11" i="44"/>
  <c r="L11" i="44"/>
  <c r="N11" i="44" s="1"/>
  <c r="M10" i="44"/>
  <c r="L10" i="44"/>
  <c r="N10" i="44" s="1"/>
  <c r="M9" i="44"/>
  <c r="L9" i="44"/>
  <c r="N9" i="44" s="1"/>
  <c r="M8" i="44"/>
  <c r="L8" i="44"/>
  <c r="N8" i="44" s="1"/>
  <c r="M7" i="44"/>
  <c r="L7" i="44"/>
  <c r="N7" i="44" s="1"/>
  <c r="M6" i="44"/>
  <c r="L6" i="44"/>
  <c r="N6" i="44" s="1"/>
  <c r="M5" i="44"/>
  <c r="L5" i="44"/>
  <c r="N5" i="44" s="1"/>
  <c r="M4" i="44"/>
  <c r="L4" i="44"/>
  <c r="N4" i="44" s="1"/>
  <c r="M3" i="44"/>
  <c r="L3" i="44"/>
  <c r="N3" i="44" s="1"/>
  <c r="M2" i="44"/>
  <c r="L2" i="44"/>
  <c r="N2" i="44" s="1"/>
  <c r="M3" i="43"/>
  <c r="L3" i="43"/>
  <c r="N3" i="43" s="1"/>
  <c r="M2" i="43"/>
  <c r="L2" i="43"/>
  <c r="N2" i="43" s="1"/>
  <c r="H24" i="42"/>
  <c r="M2" i="42"/>
  <c r="L2" i="42"/>
  <c r="N2" i="42" s="1"/>
  <c r="M22" i="42"/>
  <c r="L22" i="42"/>
  <c r="N22" i="42" s="1"/>
  <c r="M21" i="42"/>
  <c r="L21" i="42"/>
  <c r="N21" i="42" s="1"/>
  <c r="M20" i="42"/>
  <c r="L20" i="42"/>
  <c r="N20" i="42" s="1"/>
  <c r="M19" i="42"/>
  <c r="L19" i="42"/>
  <c r="N19" i="42" s="1"/>
  <c r="M18" i="42"/>
  <c r="L18" i="42"/>
  <c r="N18" i="42" s="1"/>
  <c r="M17" i="42"/>
  <c r="L17" i="42"/>
  <c r="N17" i="42" s="1"/>
  <c r="M16" i="42"/>
  <c r="L16" i="42"/>
  <c r="N16" i="42" s="1"/>
  <c r="M15" i="42"/>
  <c r="L15" i="42"/>
  <c r="N15" i="42" s="1"/>
  <c r="M14" i="42"/>
  <c r="L14" i="42"/>
  <c r="N14" i="42" s="1"/>
  <c r="M13" i="42"/>
  <c r="L13" i="42"/>
  <c r="N13" i="42" s="1"/>
  <c r="M12" i="42"/>
  <c r="L12" i="42"/>
  <c r="N12" i="42" s="1"/>
  <c r="M11" i="42"/>
  <c r="L11" i="42"/>
  <c r="N11" i="42" s="1"/>
  <c r="M10" i="42"/>
  <c r="L10" i="42"/>
  <c r="N10" i="42" s="1"/>
  <c r="M9" i="42"/>
  <c r="L9" i="42"/>
  <c r="N9" i="42" s="1"/>
  <c r="M8" i="42"/>
  <c r="L8" i="42"/>
  <c r="N8" i="42" s="1"/>
  <c r="M7" i="42"/>
  <c r="L7" i="42"/>
  <c r="N7" i="42" s="1"/>
  <c r="M6" i="42"/>
  <c r="L6" i="42"/>
  <c r="N6" i="42" s="1"/>
  <c r="M5" i="42"/>
  <c r="L5" i="42"/>
  <c r="N5" i="42" s="1"/>
  <c r="M4" i="42"/>
  <c r="L4" i="42"/>
  <c r="N4" i="42" s="1"/>
  <c r="M3" i="42"/>
  <c r="L3" i="42"/>
  <c r="N3" i="42" s="1"/>
  <c r="N2" i="41"/>
  <c r="M2" i="41"/>
  <c r="L2" i="41"/>
  <c r="H107" i="41"/>
  <c r="G106" i="41"/>
  <c r="L3" i="41"/>
  <c r="M3" i="41"/>
  <c r="N3" i="41"/>
  <c r="L4" i="41"/>
  <c r="M4" i="41"/>
  <c r="N4" i="41"/>
  <c r="L5" i="41"/>
  <c r="N5" i="41" s="1"/>
  <c r="M5" i="41"/>
  <c r="L6" i="41"/>
  <c r="M6" i="41"/>
  <c r="N6" i="41"/>
  <c r="L7" i="41"/>
  <c r="M7" i="41"/>
  <c r="N7" i="41"/>
  <c r="L8" i="41"/>
  <c r="M8" i="41"/>
  <c r="N8" i="41"/>
  <c r="L9" i="41"/>
  <c r="M9" i="41"/>
  <c r="N9" i="41"/>
  <c r="L10" i="41"/>
  <c r="M10" i="41"/>
  <c r="N10" i="41"/>
  <c r="L11" i="41"/>
  <c r="M11" i="41"/>
  <c r="N11" i="41"/>
  <c r="L12" i="41"/>
  <c r="M12" i="41"/>
  <c r="N12" i="41"/>
  <c r="L13" i="41"/>
  <c r="M13" i="41"/>
  <c r="N13" i="41"/>
  <c r="L14" i="41"/>
  <c r="M14" i="41"/>
  <c r="N14" i="41"/>
  <c r="L15" i="41"/>
  <c r="M15" i="41"/>
  <c r="N15" i="41"/>
  <c r="L16" i="41"/>
  <c r="M16" i="41"/>
  <c r="N16" i="41"/>
  <c r="L17" i="41"/>
  <c r="M17" i="41"/>
  <c r="N17" i="41"/>
  <c r="L18" i="41"/>
  <c r="M18" i="41"/>
  <c r="N18" i="41"/>
  <c r="L19" i="41"/>
  <c r="M19" i="41"/>
  <c r="N19" i="41"/>
  <c r="L20" i="41"/>
  <c r="M20" i="41"/>
  <c r="N20" i="41"/>
  <c r="L21" i="41"/>
  <c r="M21" i="41"/>
  <c r="N21" i="41"/>
  <c r="L22" i="41"/>
  <c r="M22" i="41"/>
  <c r="N22" i="41"/>
  <c r="L23" i="41"/>
  <c r="M23" i="41"/>
  <c r="N23" i="41"/>
  <c r="L24" i="41"/>
  <c r="M24" i="41"/>
  <c r="N24" i="41"/>
  <c r="L25" i="41"/>
  <c r="M25" i="41"/>
  <c r="N25" i="41"/>
  <c r="L26" i="41"/>
  <c r="M26" i="41"/>
  <c r="N26" i="41"/>
  <c r="L27" i="41"/>
  <c r="M27" i="41"/>
  <c r="N27" i="41"/>
  <c r="L28" i="41"/>
  <c r="M28" i="41"/>
  <c r="N28" i="41"/>
  <c r="L29" i="41"/>
  <c r="M29" i="41"/>
  <c r="N29" i="41"/>
  <c r="L30" i="41"/>
  <c r="M30" i="41"/>
  <c r="N30" i="41"/>
  <c r="L31" i="41"/>
  <c r="M31" i="41"/>
  <c r="N31" i="41"/>
  <c r="L32" i="41"/>
  <c r="M32" i="41"/>
  <c r="N32" i="41"/>
  <c r="L33" i="41"/>
  <c r="M33" i="41"/>
  <c r="N33" i="41"/>
  <c r="L34" i="41"/>
  <c r="M34" i="41"/>
  <c r="N34" i="41"/>
  <c r="L35" i="41"/>
  <c r="M35" i="41"/>
  <c r="N35" i="41"/>
  <c r="L36" i="41"/>
  <c r="M36" i="41"/>
  <c r="N36" i="41"/>
  <c r="L37" i="41"/>
  <c r="M37" i="41"/>
  <c r="N37" i="41"/>
  <c r="L38" i="41"/>
  <c r="M38" i="41"/>
  <c r="N38" i="41"/>
  <c r="L39" i="41"/>
  <c r="M39" i="41"/>
  <c r="N39" i="41"/>
  <c r="L40" i="41"/>
  <c r="M40" i="41"/>
  <c r="N40" i="41"/>
  <c r="L41" i="41"/>
  <c r="M41" i="41"/>
  <c r="N41" i="41"/>
  <c r="L42" i="41"/>
  <c r="M42" i="41"/>
  <c r="N42" i="41"/>
  <c r="L43" i="41"/>
  <c r="M43" i="41"/>
  <c r="N43" i="41"/>
  <c r="L44" i="41"/>
  <c r="M44" i="41"/>
  <c r="N44" i="41"/>
  <c r="L45" i="41"/>
  <c r="M45" i="41"/>
  <c r="N45" i="41"/>
  <c r="L46" i="41"/>
  <c r="M46" i="41"/>
  <c r="N46" i="41"/>
  <c r="L47" i="41"/>
  <c r="M47" i="41"/>
  <c r="N47" i="41"/>
  <c r="L48" i="41"/>
  <c r="M48" i="41"/>
  <c r="N48" i="41"/>
  <c r="L49" i="41"/>
  <c r="M49" i="41"/>
  <c r="N49" i="41"/>
  <c r="L50" i="41"/>
  <c r="M50" i="41"/>
  <c r="N50" i="41"/>
  <c r="L51" i="41"/>
  <c r="M51" i="41"/>
  <c r="N51" i="41"/>
  <c r="L52" i="41"/>
  <c r="M52" i="41"/>
  <c r="N52" i="41"/>
  <c r="L53" i="41"/>
  <c r="M53" i="41"/>
  <c r="N53" i="41"/>
  <c r="L54" i="41"/>
  <c r="M54" i="41"/>
  <c r="N54" i="41"/>
  <c r="L55" i="41"/>
  <c r="N55" i="41" s="1"/>
  <c r="M55" i="41"/>
  <c r="L56" i="41"/>
  <c r="M56" i="41"/>
  <c r="N56" i="41"/>
  <c r="L57" i="41"/>
  <c r="M57" i="41"/>
  <c r="N57" i="41"/>
  <c r="L58" i="41"/>
  <c r="M58" i="41"/>
  <c r="N58" i="41"/>
  <c r="L59" i="41"/>
  <c r="M59" i="41"/>
  <c r="N59" i="41"/>
  <c r="L60" i="41"/>
  <c r="M60" i="41"/>
  <c r="N60" i="41"/>
  <c r="L61" i="41"/>
  <c r="M61" i="41"/>
  <c r="N61" i="41"/>
  <c r="L62" i="41"/>
  <c r="M62" i="41"/>
  <c r="N62" i="41"/>
  <c r="L63" i="41"/>
  <c r="M63" i="41"/>
  <c r="N63" i="41"/>
  <c r="L64" i="41"/>
  <c r="M64" i="41"/>
  <c r="N64" i="41"/>
  <c r="L65" i="41"/>
  <c r="N65" i="41" s="1"/>
  <c r="M65" i="41"/>
  <c r="L66" i="41"/>
  <c r="M66" i="41"/>
  <c r="N66" i="41"/>
  <c r="L67" i="41"/>
  <c r="M67" i="41"/>
  <c r="N67" i="41"/>
  <c r="L68" i="41"/>
  <c r="M68" i="41"/>
  <c r="N68" i="41"/>
  <c r="L69" i="41"/>
  <c r="M69" i="41"/>
  <c r="N69" i="41"/>
  <c r="L70" i="41"/>
  <c r="N70" i="41" s="1"/>
  <c r="M70" i="41"/>
  <c r="L71" i="41"/>
  <c r="N71" i="41" s="1"/>
  <c r="M71" i="41"/>
  <c r="L72" i="41"/>
  <c r="M72" i="41"/>
  <c r="N72" i="41"/>
  <c r="L73" i="41"/>
  <c r="N73" i="41" s="1"/>
  <c r="M73" i="41"/>
  <c r="L74" i="41"/>
  <c r="M74" i="41"/>
  <c r="N74" i="41"/>
  <c r="L75" i="41"/>
  <c r="M75" i="41"/>
  <c r="N75" i="41"/>
  <c r="L76" i="41"/>
  <c r="N76" i="41" s="1"/>
  <c r="M76" i="41"/>
  <c r="L77" i="41"/>
  <c r="N77" i="41" s="1"/>
  <c r="M77" i="41"/>
  <c r="L78" i="41"/>
  <c r="M78" i="41"/>
  <c r="N78" i="41"/>
  <c r="L79" i="41"/>
  <c r="M79" i="41"/>
  <c r="N79" i="41"/>
  <c r="L80" i="41"/>
  <c r="M80" i="41"/>
  <c r="N80" i="41"/>
  <c r="L81" i="41"/>
  <c r="M81" i="41"/>
  <c r="N81" i="41"/>
  <c r="L82" i="41"/>
  <c r="N82" i="41" s="1"/>
  <c r="M82" i="41"/>
  <c r="L83" i="41"/>
  <c r="M83" i="41"/>
  <c r="N83" i="41"/>
  <c r="L84" i="41"/>
  <c r="N84" i="41" s="1"/>
  <c r="M84" i="41"/>
  <c r="L85" i="41"/>
  <c r="N85" i="41" s="1"/>
  <c r="M85" i="41"/>
  <c r="L86" i="41"/>
  <c r="N86" i="41" s="1"/>
  <c r="M86" i="41"/>
  <c r="L87" i="41"/>
  <c r="M87" i="41"/>
  <c r="N87" i="41"/>
  <c r="L88" i="41"/>
  <c r="M88" i="41"/>
  <c r="N88" i="41"/>
  <c r="L89" i="41"/>
  <c r="M89" i="41"/>
  <c r="N89" i="41"/>
  <c r="L90" i="41"/>
  <c r="M90" i="41"/>
  <c r="N90" i="41"/>
  <c r="L91" i="41"/>
  <c r="M91" i="41"/>
  <c r="N91" i="41"/>
  <c r="L92" i="41"/>
  <c r="M92" i="41"/>
  <c r="N92" i="41"/>
  <c r="L93" i="41"/>
  <c r="M93" i="41"/>
  <c r="N93" i="41"/>
  <c r="L94" i="41"/>
  <c r="N94" i="41" s="1"/>
  <c r="M94" i="41"/>
  <c r="L95" i="41"/>
  <c r="M95" i="41"/>
  <c r="N95" i="41"/>
  <c r="L96" i="41"/>
  <c r="M96" i="41"/>
  <c r="N96" i="41"/>
  <c r="L97" i="41"/>
  <c r="N97" i="41" s="1"/>
  <c r="M97" i="41"/>
  <c r="L98" i="41"/>
  <c r="M98" i="41"/>
  <c r="N98" i="41"/>
  <c r="L99" i="41"/>
  <c r="M99" i="41"/>
  <c r="N99" i="41"/>
  <c r="L100" i="41"/>
  <c r="N100" i="41" s="1"/>
  <c r="M100" i="41"/>
  <c r="L101" i="41"/>
  <c r="M101" i="41"/>
  <c r="N101" i="41"/>
  <c r="L102" i="41"/>
  <c r="N102" i="41" s="1"/>
  <c r="M102" i="41"/>
  <c r="L103" i="41"/>
  <c r="M103" i="41"/>
  <c r="N103" i="41"/>
  <c r="L104" i="41"/>
  <c r="N104" i="41" s="1"/>
  <c r="M104" i="41"/>
  <c r="L105" i="41"/>
  <c r="N105" i="41" s="1"/>
  <c r="M105" i="41"/>
  <c r="R10" i="40"/>
  <c r="Q9" i="40"/>
  <c r="K9" i="40"/>
  <c r="P4" i="40"/>
  <c r="Q4" i="40"/>
  <c r="R4" i="40"/>
  <c r="P5" i="40"/>
  <c r="Q5" i="40"/>
  <c r="R5" i="40"/>
  <c r="P6" i="40"/>
  <c r="Q6" i="40"/>
  <c r="R6" i="40"/>
  <c r="P7" i="40"/>
  <c r="R7" i="40" s="1"/>
  <c r="Q7" i="40"/>
  <c r="P8" i="40"/>
  <c r="Q8" i="40"/>
  <c r="R8" i="40"/>
  <c r="Q3" i="40"/>
  <c r="P3" i="40"/>
  <c r="R3" i="40" s="1"/>
  <c r="R23" i="39"/>
  <c r="Q22" i="39"/>
  <c r="R3" i="39"/>
  <c r="Q3" i="39"/>
  <c r="P3" i="39"/>
  <c r="P13" i="39"/>
  <c r="Q13" i="39"/>
  <c r="R13" i="39"/>
  <c r="P14" i="39"/>
  <c r="Q14" i="39"/>
  <c r="R14" i="39"/>
  <c r="P15" i="39"/>
  <c r="Q15" i="39"/>
  <c r="R15" i="39"/>
  <c r="P16" i="39"/>
  <c r="Q16" i="39"/>
  <c r="R16" i="39"/>
  <c r="P17" i="39"/>
  <c r="Q17" i="39"/>
  <c r="R17" i="39"/>
  <c r="P18" i="39"/>
  <c r="R18" i="39" s="1"/>
  <c r="Q18" i="39"/>
  <c r="P19" i="39"/>
  <c r="Q19" i="39"/>
  <c r="R19" i="39"/>
  <c r="P20" i="39"/>
  <c r="Q20" i="39"/>
  <c r="R20" i="39"/>
  <c r="P21" i="39"/>
  <c r="Q21" i="39"/>
  <c r="R21" i="39"/>
  <c r="Q12" i="39"/>
  <c r="P12" i="39"/>
  <c r="R12" i="39" s="1"/>
  <c r="Q11" i="39"/>
  <c r="P11" i="39"/>
  <c r="R11" i="39" s="1"/>
  <c r="Q10" i="39"/>
  <c r="P10" i="39"/>
  <c r="R10" i="39" s="1"/>
  <c r="Q9" i="39"/>
  <c r="P9" i="39"/>
  <c r="R9" i="39" s="1"/>
  <c r="Q8" i="39"/>
  <c r="P8" i="39"/>
  <c r="R8" i="39" s="1"/>
  <c r="Q7" i="39"/>
  <c r="P7" i="39"/>
  <c r="R7" i="39" s="1"/>
  <c r="Q6" i="39"/>
  <c r="P6" i="39"/>
  <c r="R6" i="39" s="1"/>
  <c r="Q5" i="39"/>
  <c r="P5" i="39"/>
  <c r="R5" i="39" s="1"/>
  <c r="Q4" i="39"/>
  <c r="P4" i="39"/>
  <c r="R4" i="39" s="1"/>
  <c r="L14" i="38"/>
  <c r="K13" i="38"/>
  <c r="R14" i="38"/>
  <c r="Q13" i="38"/>
  <c r="P12" i="38"/>
  <c r="R12" i="38" s="1"/>
  <c r="Q12" i="38"/>
  <c r="P4" i="38"/>
  <c r="Q4" i="38"/>
  <c r="R4" i="38"/>
  <c r="P5" i="38"/>
  <c r="Q5" i="38"/>
  <c r="R5" i="38"/>
  <c r="P6" i="38"/>
  <c r="Q6" i="38"/>
  <c r="R6" i="38"/>
  <c r="P7" i="38"/>
  <c r="Q7" i="38"/>
  <c r="R7" i="38"/>
  <c r="P8" i="38"/>
  <c r="Q8" i="38"/>
  <c r="R8" i="38"/>
  <c r="P9" i="38"/>
  <c r="Q9" i="38"/>
  <c r="R9" i="38"/>
  <c r="P10" i="38"/>
  <c r="Q10" i="38"/>
  <c r="R10" i="38"/>
  <c r="P11" i="38"/>
  <c r="Q11" i="38"/>
  <c r="R11" i="38"/>
  <c r="F2" i="37"/>
  <c r="G3" i="37"/>
  <c r="F3" i="37"/>
  <c r="H3" i="37" s="1"/>
  <c r="F2" i="47"/>
  <c r="F3" i="47"/>
  <c r="F4" i="47"/>
  <c r="F5" i="47"/>
  <c r="F6" i="47"/>
  <c r="F7" i="47"/>
  <c r="F8" i="47"/>
  <c r="F9" i="47"/>
  <c r="F10" i="47"/>
  <c r="F11" i="47"/>
  <c r="F12" i="47"/>
  <c r="F13" i="47"/>
  <c r="F14" i="47"/>
  <c r="F15" i="47"/>
  <c r="F16" i="47"/>
  <c r="F17" i="47"/>
  <c r="F18" i="47"/>
  <c r="F19" i="47"/>
  <c r="F20" i="47"/>
  <c r="F21" i="47"/>
  <c r="F22" i="47"/>
  <c r="F23" i="47"/>
  <c r="F24" i="47"/>
  <c r="F25" i="47"/>
  <c r="F26" i="47"/>
  <c r="F27" i="47"/>
  <c r="F28" i="47"/>
  <c r="F29" i="47"/>
  <c r="F30" i="47"/>
  <c r="F31" i="47"/>
  <c r="F32" i="47"/>
  <c r="G33" i="47"/>
  <c r="F33" i="47"/>
  <c r="H33" i="47" s="1"/>
  <c r="G2" i="46"/>
  <c r="F2" i="46"/>
  <c r="H2" i="46" s="1"/>
  <c r="F2" i="45"/>
  <c r="H2" i="45" s="1"/>
  <c r="G2" i="45"/>
  <c r="F3" i="45"/>
  <c r="H3" i="45" s="1"/>
  <c r="G3" i="45"/>
  <c r="F4" i="45"/>
  <c r="G4" i="45"/>
  <c r="H4" i="45"/>
  <c r="F5" i="45"/>
  <c r="G5" i="45"/>
  <c r="H5" i="45"/>
  <c r="F6" i="45"/>
  <c r="G6" i="45"/>
  <c r="H6" i="45"/>
  <c r="F7" i="45"/>
  <c r="H7" i="45" s="1"/>
  <c r="G7" i="45"/>
  <c r="F8" i="45"/>
  <c r="G8" i="45"/>
  <c r="H8" i="45"/>
  <c r="F9" i="45"/>
  <c r="G9" i="45"/>
  <c r="H9" i="45"/>
  <c r="F10" i="45"/>
  <c r="G10" i="45"/>
  <c r="H10" i="45"/>
  <c r="F11" i="45"/>
  <c r="G11" i="45"/>
  <c r="H11" i="45"/>
  <c r="F12" i="45"/>
  <c r="G12" i="45"/>
  <c r="H12" i="45"/>
  <c r="F13" i="45"/>
  <c r="G13" i="45"/>
  <c r="H13" i="45"/>
  <c r="F14" i="45"/>
  <c r="G14" i="45"/>
  <c r="H14" i="45"/>
  <c r="F15" i="45"/>
  <c r="G15" i="45"/>
  <c r="H15" i="45"/>
  <c r="F16" i="45"/>
  <c r="G16" i="45"/>
  <c r="H16" i="45"/>
  <c r="F17" i="45"/>
  <c r="G17" i="45"/>
  <c r="H17" i="45"/>
  <c r="F18" i="45"/>
  <c r="H18" i="45" s="1"/>
  <c r="G18" i="45"/>
  <c r="F19" i="45"/>
  <c r="G19" i="45"/>
  <c r="H19" i="45"/>
  <c r="F20" i="45"/>
  <c r="G20" i="45"/>
  <c r="H20" i="45"/>
  <c r="F21" i="45"/>
  <c r="G21" i="45"/>
  <c r="H21" i="45"/>
  <c r="F22" i="45"/>
  <c r="H22" i="45" s="1"/>
  <c r="G22" i="45"/>
  <c r="F23" i="45"/>
  <c r="H23" i="45" s="1"/>
  <c r="G23" i="45"/>
  <c r="F24" i="45"/>
  <c r="G24" i="45"/>
  <c r="H24" i="45"/>
  <c r="F25" i="45"/>
  <c r="G25" i="45"/>
  <c r="H25" i="45"/>
  <c r="F26" i="45"/>
  <c r="G26" i="45"/>
  <c r="H26" i="45"/>
  <c r="F27" i="45"/>
  <c r="G27" i="45"/>
  <c r="H27" i="45"/>
  <c r="F28" i="45"/>
  <c r="G28" i="45"/>
  <c r="H28" i="45"/>
  <c r="F29" i="45"/>
  <c r="G29" i="45"/>
  <c r="H29" i="45"/>
  <c r="F30" i="45"/>
  <c r="G30" i="45"/>
  <c r="H30" i="45"/>
  <c r="F31" i="45"/>
  <c r="G31" i="45"/>
  <c r="H31" i="45"/>
  <c r="F32" i="45"/>
  <c r="G32" i="45"/>
  <c r="H32" i="45"/>
  <c r="F33" i="45"/>
  <c r="H33" i="45" s="1"/>
  <c r="G33" i="45"/>
  <c r="F34" i="45"/>
  <c r="H34" i="45" s="1"/>
  <c r="G34" i="45"/>
  <c r="F35" i="45"/>
  <c r="G35" i="45"/>
  <c r="H35" i="45"/>
  <c r="F36" i="45"/>
  <c r="H36" i="45" s="1"/>
  <c r="G36" i="45"/>
  <c r="F37" i="45"/>
  <c r="H37" i="45" s="1"/>
  <c r="G37" i="45"/>
  <c r="F38" i="45"/>
  <c r="G38" i="45"/>
  <c r="H38" i="45"/>
  <c r="F39" i="45"/>
  <c r="H39" i="45" s="1"/>
  <c r="G39" i="45"/>
  <c r="F40" i="45"/>
  <c r="H40" i="45" s="1"/>
  <c r="G40" i="45"/>
  <c r="F41" i="45"/>
  <c r="H41" i="45" s="1"/>
  <c r="G41" i="45"/>
  <c r="F42" i="45"/>
  <c r="G42" i="45"/>
  <c r="H42" i="45"/>
  <c r="F43" i="45"/>
  <c r="G43" i="45"/>
  <c r="H43" i="45"/>
  <c r="F44" i="45"/>
  <c r="H44" i="45" s="1"/>
  <c r="G44" i="45"/>
  <c r="F45" i="45"/>
  <c r="H45" i="45" s="1"/>
  <c r="G45" i="45"/>
  <c r="F46" i="45"/>
  <c r="G46" i="45"/>
  <c r="H46" i="45"/>
  <c r="F47" i="45"/>
  <c r="G47" i="45"/>
  <c r="H47" i="45"/>
  <c r="F48" i="45"/>
  <c r="H48" i="45" s="1"/>
  <c r="G48" i="45"/>
  <c r="F49" i="45"/>
  <c r="H49" i="45" s="1"/>
  <c r="G49" i="45"/>
  <c r="F50" i="45"/>
  <c r="G50" i="45"/>
  <c r="H50" i="45"/>
  <c r="F51" i="45"/>
  <c r="G51" i="45"/>
  <c r="H51" i="45"/>
  <c r="F52" i="45"/>
  <c r="G52" i="45"/>
  <c r="H52" i="45"/>
  <c r="F53" i="45"/>
  <c r="G53" i="45"/>
  <c r="H53" i="45"/>
  <c r="F54" i="45"/>
  <c r="G54" i="45"/>
  <c r="H54" i="45"/>
  <c r="F55" i="45"/>
  <c r="G55" i="45"/>
  <c r="H55" i="45"/>
  <c r="F56" i="45"/>
  <c r="H56" i="45" s="1"/>
  <c r="G56" i="45"/>
  <c r="F57" i="45"/>
  <c r="G57" i="45"/>
  <c r="H57" i="45"/>
  <c r="F58" i="45"/>
  <c r="H58" i="45" s="1"/>
  <c r="G58" i="45"/>
  <c r="F59" i="45"/>
  <c r="H59" i="45" s="1"/>
  <c r="G59" i="45"/>
  <c r="F60" i="45"/>
  <c r="H60" i="45" s="1"/>
  <c r="G60" i="45"/>
  <c r="F61" i="45"/>
  <c r="G61" i="45"/>
  <c r="H61" i="45"/>
  <c r="F62" i="45"/>
  <c r="G62" i="45"/>
  <c r="H62" i="45"/>
  <c r="F63" i="45"/>
  <c r="G63" i="45"/>
  <c r="H63" i="45"/>
  <c r="F64" i="45"/>
  <c r="G64" i="45"/>
  <c r="H64" i="45"/>
  <c r="F65" i="45"/>
  <c r="H65" i="45" s="1"/>
  <c r="G65" i="45"/>
  <c r="F66" i="45"/>
  <c r="H66" i="45" s="1"/>
  <c r="G66" i="45"/>
  <c r="F67" i="45"/>
  <c r="G67" i="45"/>
  <c r="H67" i="45"/>
  <c r="F68" i="45"/>
  <c r="H68" i="45" s="1"/>
  <c r="G68" i="45"/>
  <c r="F69" i="45"/>
  <c r="G69" i="45"/>
  <c r="H69" i="45"/>
  <c r="F70" i="45"/>
  <c r="H70" i="45" s="1"/>
  <c r="G70" i="45"/>
  <c r="F71" i="45"/>
  <c r="H71" i="45" s="1"/>
  <c r="G71" i="45"/>
  <c r="F72" i="45"/>
  <c r="G72" i="45"/>
  <c r="H72" i="45"/>
  <c r="F73" i="45"/>
  <c r="H73" i="45" s="1"/>
  <c r="G73" i="45"/>
  <c r="F74" i="45"/>
  <c r="G74" i="45"/>
  <c r="H74" i="45"/>
  <c r="F75" i="45"/>
  <c r="G75" i="45"/>
  <c r="H75" i="45"/>
  <c r="F76" i="45"/>
  <c r="G76" i="45"/>
  <c r="H76" i="45"/>
  <c r="F77" i="45"/>
  <c r="G77" i="45"/>
  <c r="H77" i="45"/>
  <c r="F78" i="45"/>
  <c r="G78" i="45"/>
  <c r="H78" i="45"/>
  <c r="F79" i="45"/>
  <c r="G79" i="45"/>
  <c r="H79" i="45"/>
  <c r="F80" i="45"/>
  <c r="G80" i="45"/>
  <c r="H80" i="45"/>
  <c r="F81" i="45"/>
  <c r="G81" i="45"/>
  <c r="H81" i="45"/>
  <c r="F82" i="45"/>
  <c r="H82" i="45" s="1"/>
  <c r="G82" i="45"/>
  <c r="F83" i="45"/>
  <c r="G83" i="45"/>
  <c r="H83" i="45"/>
  <c r="F84" i="45"/>
  <c r="G84" i="45"/>
  <c r="H84" i="45"/>
  <c r="F85" i="45"/>
  <c r="G85" i="45"/>
  <c r="H85" i="45"/>
  <c r="F86" i="45"/>
  <c r="H86" i="45" s="1"/>
  <c r="G86" i="45"/>
  <c r="F87" i="45"/>
  <c r="H87" i="45" s="1"/>
  <c r="G87" i="45"/>
  <c r="F88" i="45"/>
  <c r="G88" i="45"/>
  <c r="H88" i="45"/>
  <c r="F89" i="45"/>
  <c r="G89" i="45"/>
  <c r="H89" i="45"/>
  <c r="F90" i="45"/>
  <c r="G90" i="45"/>
  <c r="H90" i="45"/>
  <c r="F91" i="45"/>
  <c r="G91" i="45"/>
  <c r="H91" i="45"/>
  <c r="F92" i="45"/>
  <c r="G92" i="45"/>
  <c r="H92" i="45"/>
  <c r="F93" i="45"/>
  <c r="G93" i="45"/>
  <c r="H93" i="45"/>
  <c r="F94" i="45"/>
  <c r="G94" i="45"/>
  <c r="H94" i="45"/>
  <c r="F95" i="45"/>
  <c r="H95" i="45" s="1"/>
  <c r="G95" i="45"/>
  <c r="F96" i="45"/>
  <c r="H96" i="45" s="1"/>
  <c r="G96" i="45"/>
  <c r="F97" i="45"/>
  <c r="H97" i="45" s="1"/>
  <c r="G97" i="45"/>
  <c r="F98" i="45"/>
  <c r="H98" i="45" s="1"/>
  <c r="G98" i="45"/>
  <c r="F99" i="45"/>
  <c r="H99" i="45" s="1"/>
  <c r="G99" i="45"/>
  <c r="F100" i="45"/>
  <c r="H100" i="45" s="1"/>
  <c r="G100" i="45"/>
  <c r="F101" i="45"/>
  <c r="G101" i="45"/>
  <c r="H101" i="45"/>
  <c r="F102" i="45"/>
  <c r="H102" i="45" s="1"/>
  <c r="G102" i="45"/>
  <c r="F103" i="45"/>
  <c r="H103" i="45" s="1"/>
  <c r="G103" i="45"/>
  <c r="F104" i="45"/>
  <c r="G104" i="45"/>
  <c r="H104" i="45"/>
  <c r="F105" i="45"/>
  <c r="G105" i="45"/>
  <c r="H105" i="45"/>
  <c r="F106" i="45"/>
  <c r="G106" i="45"/>
  <c r="H106" i="45"/>
  <c r="F107" i="45"/>
  <c r="G107" i="45"/>
  <c r="H107" i="45"/>
  <c r="F108" i="45"/>
  <c r="H108" i="45" s="1"/>
  <c r="G108" i="45"/>
  <c r="F109" i="45"/>
  <c r="G109" i="45"/>
  <c r="H109" i="45"/>
  <c r="F110" i="45"/>
  <c r="G110" i="45"/>
  <c r="H110" i="45"/>
  <c r="F111" i="45"/>
  <c r="G111" i="45"/>
  <c r="H111" i="45"/>
  <c r="F112" i="45"/>
  <c r="G112" i="45"/>
  <c r="H112" i="45"/>
  <c r="F113" i="45"/>
  <c r="G113" i="45"/>
  <c r="H113" i="45"/>
  <c r="F114" i="45"/>
  <c r="H114" i="45" s="1"/>
  <c r="G114" i="45"/>
  <c r="F115" i="45"/>
  <c r="H115" i="45" s="1"/>
  <c r="G115" i="45"/>
  <c r="F116" i="45"/>
  <c r="H116" i="45" s="1"/>
  <c r="G116" i="45"/>
  <c r="F117" i="45"/>
  <c r="H117" i="45" s="1"/>
  <c r="G117" i="45"/>
  <c r="F118" i="45"/>
  <c r="G118" i="45"/>
  <c r="H118" i="45"/>
  <c r="F119" i="45"/>
  <c r="G119" i="45"/>
  <c r="H119" i="45"/>
  <c r="G120" i="45"/>
  <c r="F120" i="45"/>
  <c r="H120" i="45" s="1"/>
  <c r="F2" i="44"/>
  <c r="H2" i="44" s="1"/>
  <c r="G2" i="44"/>
  <c r="F3" i="44"/>
  <c r="H3" i="44" s="1"/>
  <c r="G3" i="44"/>
  <c r="F4" i="44"/>
  <c r="G4" i="44"/>
  <c r="H4" i="44"/>
  <c r="F5" i="44"/>
  <c r="G5" i="44"/>
  <c r="H5" i="44"/>
  <c r="F6" i="44"/>
  <c r="G6" i="44"/>
  <c r="H6" i="44"/>
  <c r="F7" i="44"/>
  <c r="H7" i="44" s="1"/>
  <c r="G7" i="44"/>
  <c r="F8" i="44"/>
  <c r="G8" i="44"/>
  <c r="H8" i="44"/>
  <c r="F9" i="44"/>
  <c r="H9" i="44" s="1"/>
  <c r="G9" i="44"/>
  <c r="F10" i="44"/>
  <c r="G10" i="44"/>
  <c r="H10" i="44"/>
  <c r="F11" i="44"/>
  <c r="H11" i="44" s="1"/>
  <c r="G11" i="44"/>
  <c r="F12" i="44"/>
  <c r="H12" i="44" s="1"/>
  <c r="G12" i="44"/>
  <c r="F13" i="44"/>
  <c r="H13" i="44" s="1"/>
  <c r="G13" i="44"/>
  <c r="F14" i="44"/>
  <c r="H14" i="44" s="1"/>
  <c r="G14" i="44"/>
  <c r="F15" i="44"/>
  <c r="G15" i="44"/>
  <c r="H15" i="44"/>
  <c r="F16" i="44"/>
  <c r="G16" i="44"/>
  <c r="H16" i="44"/>
  <c r="F17" i="44"/>
  <c r="G17" i="44"/>
  <c r="H17" i="44"/>
  <c r="F18" i="44"/>
  <c r="H18" i="44" s="1"/>
  <c r="G18" i="44"/>
  <c r="G19" i="44"/>
  <c r="F19" i="44"/>
  <c r="H19" i="44" s="1"/>
  <c r="G3" i="43"/>
  <c r="F3" i="43"/>
  <c r="H3" i="43" s="1"/>
  <c r="F2" i="43"/>
  <c r="G22" i="42"/>
  <c r="F22" i="42"/>
  <c r="H22" i="42" s="1"/>
  <c r="F21" i="42"/>
  <c r="F20" i="42"/>
  <c r="F19" i="42"/>
  <c r="F18" i="42"/>
  <c r="F17" i="42"/>
  <c r="F16" i="42"/>
  <c r="F15" i="42"/>
  <c r="F14" i="42"/>
  <c r="G13" i="42"/>
  <c r="F13" i="42"/>
  <c r="F12" i="42"/>
  <c r="F11" i="42"/>
  <c r="F10" i="42"/>
  <c r="G9" i="42"/>
  <c r="F9" i="42"/>
  <c r="G8" i="42"/>
  <c r="F8" i="42"/>
  <c r="F7" i="42"/>
  <c r="F6" i="42"/>
  <c r="F5" i="42"/>
  <c r="F4" i="42"/>
  <c r="G3" i="42"/>
  <c r="F3" i="42"/>
  <c r="H3" i="42" s="1"/>
  <c r="F2" i="42"/>
  <c r="F2" i="41"/>
  <c r="H2" i="41" s="1"/>
  <c r="G2" i="41"/>
  <c r="F3" i="41"/>
  <c r="H3" i="41" s="1"/>
  <c r="G3" i="41"/>
  <c r="F4" i="41"/>
  <c r="H4" i="41" s="1"/>
  <c r="G4" i="41"/>
  <c r="F5" i="41"/>
  <c r="H5" i="41" s="1"/>
  <c r="G5" i="41"/>
  <c r="F6" i="41"/>
  <c r="G6" i="41"/>
  <c r="H6" i="41"/>
  <c r="F7" i="41"/>
  <c r="H7" i="41" s="1"/>
  <c r="G7" i="41"/>
  <c r="F8" i="41"/>
  <c r="G8" i="41"/>
  <c r="H8" i="41"/>
  <c r="F9" i="41"/>
  <c r="H9" i="41" s="1"/>
  <c r="G9" i="41"/>
  <c r="F10" i="41"/>
  <c r="H10" i="41" s="1"/>
  <c r="G10" i="41"/>
  <c r="F11" i="41"/>
  <c r="G11" i="41"/>
  <c r="H11" i="41"/>
  <c r="F12" i="41"/>
  <c r="H12" i="41" s="1"/>
  <c r="G12" i="41"/>
  <c r="F13" i="41"/>
  <c r="H13" i="41" s="1"/>
  <c r="G13" i="41"/>
  <c r="F14" i="41"/>
  <c r="H14" i="41" s="1"/>
  <c r="G14" i="41"/>
  <c r="F15" i="41"/>
  <c r="G15" i="41"/>
  <c r="H15" i="41"/>
  <c r="F16" i="41"/>
  <c r="H16" i="41" s="1"/>
  <c r="G16" i="41"/>
  <c r="F17" i="41"/>
  <c r="H17" i="41" s="1"/>
  <c r="G17" i="41"/>
  <c r="F18" i="41"/>
  <c r="G18" i="41"/>
  <c r="H18" i="41"/>
  <c r="F19" i="41"/>
  <c r="H19" i="41" s="1"/>
  <c r="G19" i="41"/>
  <c r="F20" i="41"/>
  <c r="H20" i="41" s="1"/>
  <c r="G20" i="41"/>
  <c r="F21" i="41"/>
  <c r="G21" i="41"/>
  <c r="H21" i="41"/>
  <c r="F22" i="41"/>
  <c r="G22" i="41"/>
  <c r="H22" i="41"/>
  <c r="F23" i="41"/>
  <c r="G23" i="41"/>
  <c r="H23" i="41"/>
  <c r="F24" i="41"/>
  <c r="G24" i="41"/>
  <c r="H24" i="41"/>
  <c r="F25" i="41"/>
  <c r="H25" i="41" s="1"/>
  <c r="G25" i="41"/>
  <c r="F26" i="41"/>
  <c r="G26" i="41"/>
  <c r="H26" i="41"/>
  <c r="F27" i="41"/>
  <c r="G27" i="41"/>
  <c r="H27" i="41"/>
  <c r="F28" i="41"/>
  <c r="G28" i="41"/>
  <c r="H28" i="41"/>
  <c r="F29" i="41"/>
  <c r="H29" i="41" s="1"/>
  <c r="G29" i="41"/>
  <c r="F30" i="41"/>
  <c r="G30" i="41"/>
  <c r="H30" i="41"/>
  <c r="F31" i="41"/>
  <c r="G31" i="41"/>
  <c r="H31" i="41"/>
  <c r="F32" i="41"/>
  <c r="H32" i="41" s="1"/>
  <c r="G32" i="41"/>
  <c r="F33" i="41"/>
  <c r="G33" i="41"/>
  <c r="H33" i="41"/>
  <c r="F34" i="41"/>
  <c r="G34" i="41"/>
  <c r="H34" i="41"/>
  <c r="F35" i="41"/>
  <c r="G35" i="41"/>
  <c r="H35" i="41"/>
  <c r="F36" i="41"/>
  <c r="G36" i="41"/>
  <c r="H36" i="41"/>
  <c r="F37" i="41"/>
  <c r="G37" i="41"/>
  <c r="H37" i="41"/>
  <c r="F38" i="41"/>
  <c r="G38" i="41"/>
  <c r="H38" i="41"/>
  <c r="F39" i="41"/>
  <c r="G39" i="41"/>
  <c r="H39" i="41"/>
  <c r="F40" i="41"/>
  <c r="G40" i="41"/>
  <c r="H40" i="41"/>
  <c r="F41" i="41"/>
  <c r="G41" i="41"/>
  <c r="H41" i="41"/>
  <c r="F42" i="41"/>
  <c r="G42" i="41"/>
  <c r="H42" i="41"/>
  <c r="F43" i="41"/>
  <c r="H43" i="41" s="1"/>
  <c r="G43" i="41"/>
  <c r="F44" i="41"/>
  <c r="G44" i="41"/>
  <c r="H44" i="41"/>
  <c r="F45" i="41"/>
  <c r="G45" i="41"/>
  <c r="H45" i="41"/>
  <c r="F46" i="41"/>
  <c r="G46" i="41"/>
  <c r="H46" i="41"/>
  <c r="F47" i="41"/>
  <c r="G47" i="41"/>
  <c r="H47" i="41"/>
  <c r="F48" i="41"/>
  <c r="G48" i="41"/>
  <c r="H48" i="41"/>
  <c r="F49" i="41"/>
  <c r="G49" i="41"/>
  <c r="H49" i="41"/>
  <c r="F50" i="41"/>
  <c r="G50" i="41"/>
  <c r="H50" i="41"/>
  <c r="F51" i="41"/>
  <c r="G51" i="41"/>
  <c r="H51" i="41"/>
  <c r="F52" i="41"/>
  <c r="G52" i="41"/>
  <c r="H52" i="41"/>
  <c r="F53" i="41"/>
  <c r="G53" i="41"/>
  <c r="H53" i="41"/>
  <c r="F54" i="41"/>
  <c r="G54" i="41"/>
  <c r="H54" i="41"/>
  <c r="F55" i="41"/>
  <c r="G55" i="41"/>
  <c r="H55" i="41"/>
  <c r="F56" i="41"/>
  <c r="G56" i="41"/>
  <c r="H56" i="41"/>
  <c r="F57" i="41"/>
  <c r="G57" i="41"/>
  <c r="H57" i="41"/>
  <c r="F58" i="41"/>
  <c r="G58" i="41"/>
  <c r="H58" i="41"/>
  <c r="F59" i="41"/>
  <c r="H59" i="41" s="1"/>
  <c r="G59" i="41"/>
  <c r="F60" i="41"/>
  <c r="G60" i="41"/>
  <c r="H60" i="41"/>
  <c r="F61" i="41"/>
  <c r="G61" i="41"/>
  <c r="H61" i="41"/>
  <c r="F62" i="41"/>
  <c r="G62" i="41"/>
  <c r="H62" i="41"/>
  <c r="F63" i="41"/>
  <c r="G63" i="41"/>
  <c r="H63" i="41"/>
  <c r="F64" i="41"/>
  <c r="G64" i="41"/>
  <c r="H64" i="41"/>
  <c r="F65" i="41"/>
  <c r="G65" i="41"/>
  <c r="H65" i="41"/>
  <c r="F66" i="41"/>
  <c r="G66" i="41"/>
  <c r="H66" i="41"/>
  <c r="F67" i="41"/>
  <c r="H67" i="41" s="1"/>
  <c r="G67" i="41"/>
  <c r="F68" i="41"/>
  <c r="G68" i="41"/>
  <c r="H68" i="41"/>
  <c r="F69" i="41"/>
  <c r="G69" i="41"/>
  <c r="H69" i="41"/>
  <c r="F70" i="41"/>
  <c r="G70" i="41"/>
  <c r="H70" i="41"/>
  <c r="F71" i="41"/>
  <c r="H71" i="41" s="1"/>
  <c r="G71" i="41"/>
  <c r="F72" i="41"/>
  <c r="H72" i="41" s="1"/>
  <c r="G72" i="41"/>
  <c r="F73" i="41"/>
  <c r="G73" i="41"/>
  <c r="H73" i="41"/>
  <c r="F74" i="41"/>
  <c r="G74" i="41"/>
  <c r="H74" i="41"/>
  <c r="F75" i="41"/>
  <c r="G75" i="41"/>
  <c r="H75" i="41"/>
  <c r="F76" i="41"/>
  <c r="H76" i="41" s="1"/>
  <c r="G76" i="41"/>
  <c r="F77" i="41"/>
  <c r="H77" i="41" s="1"/>
  <c r="G77" i="41"/>
  <c r="F78" i="41"/>
  <c r="H78" i="41" s="1"/>
  <c r="G78" i="41"/>
  <c r="F79" i="41"/>
  <c r="G79" i="41"/>
  <c r="H79" i="41"/>
  <c r="F80" i="41"/>
  <c r="G80" i="41"/>
  <c r="H80" i="41"/>
  <c r="F81" i="41"/>
  <c r="H81" i="41" s="1"/>
  <c r="G81" i="41"/>
  <c r="F82" i="41"/>
  <c r="G82" i="41"/>
  <c r="H82" i="41"/>
  <c r="F83" i="41"/>
  <c r="G83" i="41"/>
  <c r="H83" i="41"/>
  <c r="F84" i="41"/>
  <c r="G84" i="41"/>
  <c r="H84" i="41"/>
  <c r="F85" i="41"/>
  <c r="G85" i="41"/>
  <c r="H85" i="41"/>
  <c r="F86" i="41"/>
  <c r="H86" i="41" s="1"/>
  <c r="G86" i="41"/>
  <c r="F87" i="41"/>
  <c r="G87" i="41"/>
  <c r="H87" i="41"/>
  <c r="F88" i="41"/>
  <c r="G88" i="41"/>
  <c r="H88" i="41"/>
  <c r="F89" i="41"/>
  <c r="G89" i="41"/>
  <c r="H89" i="41"/>
  <c r="F90" i="41"/>
  <c r="G90" i="41"/>
  <c r="H90" i="41"/>
  <c r="F91" i="41"/>
  <c r="G91" i="41"/>
  <c r="H91" i="41"/>
  <c r="F92" i="41"/>
  <c r="H92" i="41" s="1"/>
  <c r="G92" i="41"/>
  <c r="F93" i="41"/>
  <c r="G93" i="41"/>
  <c r="H93" i="41"/>
  <c r="F94" i="41"/>
  <c r="H94" i="41" s="1"/>
  <c r="G94" i="41"/>
  <c r="F95" i="41"/>
  <c r="G95" i="41"/>
  <c r="H95" i="41"/>
  <c r="F96" i="41"/>
  <c r="G96" i="41"/>
  <c r="H96" i="41"/>
  <c r="F97" i="41"/>
  <c r="G97" i="41"/>
  <c r="H97" i="41"/>
  <c r="F98" i="41"/>
  <c r="G98" i="41"/>
  <c r="H98" i="41"/>
  <c r="F99" i="41"/>
  <c r="G99" i="41"/>
  <c r="H99" i="41"/>
  <c r="F100" i="41"/>
  <c r="H100" i="41" s="1"/>
  <c r="G100" i="41"/>
  <c r="F101" i="41"/>
  <c r="G101" i="41"/>
  <c r="H101" i="41"/>
  <c r="F102" i="41"/>
  <c r="G102" i="41"/>
  <c r="H102" i="41"/>
  <c r="F103" i="41"/>
  <c r="G103" i="41"/>
  <c r="H103" i="41"/>
  <c r="F104" i="41"/>
  <c r="G104" i="41"/>
  <c r="H104" i="41"/>
  <c r="F105" i="41"/>
  <c r="H105" i="41" s="1"/>
  <c r="G105" i="41"/>
  <c r="J3" i="40"/>
  <c r="L3" i="40" s="1"/>
  <c r="J4" i="40"/>
  <c r="J5" i="40"/>
  <c r="J6" i="40"/>
  <c r="J7" i="40"/>
  <c r="K8" i="40"/>
  <c r="K3" i="40"/>
  <c r="K4" i="40"/>
  <c r="L4" i="40"/>
  <c r="K5" i="40"/>
  <c r="L5" i="40"/>
  <c r="K6" i="40"/>
  <c r="L6" i="40"/>
  <c r="K7" i="40"/>
  <c r="L7" i="40"/>
  <c r="J8" i="40"/>
  <c r="L8" i="40" s="1"/>
  <c r="K4" i="39"/>
  <c r="K5" i="39"/>
  <c r="K6" i="39"/>
  <c r="K7" i="39"/>
  <c r="K8" i="39"/>
  <c r="K9" i="39"/>
  <c r="K10" i="39"/>
  <c r="K11" i="39"/>
  <c r="K12" i="39"/>
  <c r="K13" i="39"/>
  <c r="K14" i="39"/>
  <c r="K15" i="39"/>
  <c r="K16" i="39"/>
  <c r="K17" i="39"/>
  <c r="K18" i="39"/>
  <c r="K19" i="39"/>
  <c r="K20" i="39"/>
  <c r="K21" i="39"/>
  <c r="K3" i="39"/>
  <c r="K22" i="39" s="1"/>
  <c r="J3" i="39"/>
  <c r="L3" i="39" s="1"/>
  <c r="J4" i="39"/>
  <c r="L4" i="39"/>
  <c r="J5" i="39"/>
  <c r="L5" i="39" s="1"/>
  <c r="J6" i="39"/>
  <c r="L6" i="39"/>
  <c r="J7" i="39"/>
  <c r="L7" i="39"/>
  <c r="J8" i="39"/>
  <c r="L8" i="39"/>
  <c r="J9" i="39"/>
  <c r="L9" i="39"/>
  <c r="J10" i="39"/>
  <c r="L10" i="39"/>
  <c r="J11" i="39"/>
  <c r="L11" i="39"/>
  <c r="J12" i="39"/>
  <c r="L12" i="39" s="1"/>
  <c r="J13" i="39"/>
  <c r="L13" i="39"/>
  <c r="J14" i="39"/>
  <c r="L14" i="39"/>
  <c r="J15" i="39"/>
  <c r="L15" i="39" s="1"/>
  <c r="J16" i="39"/>
  <c r="L16" i="39"/>
  <c r="J17" i="39"/>
  <c r="L17" i="39"/>
  <c r="J18" i="39"/>
  <c r="L18" i="39" s="1"/>
  <c r="J19" i="39"/>
  <c r="L19" i="39" s="1"/>
  <c r="J20" i="39"/>
  <c r="L20" i="39" s="1"/>
  <c r="J21" i="39"/>
  <c r="L21" i="39" s="1"/>
  <c r="K4" i="38"/>
  <c r="K5" i="38"/>
  <c r="K6" i="38"/>
  <c r="K7" i="38"/>
  <c r="K8" i="38"/>
  <c r="K9" i="38"/>
  <c r="K10" i="38"/>
  <c r="K11" i="38"/>
  <c r="K12" i="38"/>
  <c r="K3" i="38"/>
  <c r="J4" i="38"/>
  <c r="L4" i="38" s="1"/>
  <c r="J5" i="38"/>
  <c r="L5" i="38" s="1"/>
  <c r="J6" i="38"/>
  <c r="L6" i="38" s="1"/>
  <c r="J7" i="38"/>
  <c r="L7" i="38" s="1"/>
  <c r="J8" i="38"/>
  <c r="L8" i="38" s="1"/>
  <c r="J9" i="38"/>
  <c r="L9" i="38" s="1"/>
  <c r="J10" i="38"/>
  <c r="L10" i="38" s="1"/>
  <c r="J11" i="38"/>
  <c r="L11" i="38" s="1"/>
  <c r="J12" i="38"/>
  <c r="L12" i="38" s="1"/>
  <c r="J3" i="38"/>
  <c r="L3" i="38" s="1"/>
  <c r="L10" i="40" l="1"/>
  <c r="L23" i="39"/>
  <c r="H32" i="47"/>
  <c r="G32" i="47"/>
  <c r="H31" i="47"/>
  <c r="G31" i="47"/>
  <c r="G30" i="47"/>
  <c r="H30" i="47"/>
  <c r="G29" i="47"/>
  <c r="H29" i="47"/>
  <c r="G28" i="47"/>
  <c r="H28" i="47"/>
  <c r="G27" i="47"/>
  <c r="H27" i="47"/>
  <c r="H26" i="47"/>
  <c r="G26" i="47"/>
  <c r="H25" i="47"/>
  <c r="G25" i="47"/>
  <c r="H24" i="47"/>
  <c r="G24" i="47"/>
  <c r="H23" i="47"/>
  <c r="G23" i="47"/>
  <c r="H22" i="47"/>
  <c r="G22" i="47"/>
  <c r="G21" i="47"/>
  <c r="H21" i="47"/>
  <c r="G20" i="47"/>
  <c r="H20" i="47"/>
  <c r="G19" i="47"/>
  <c r="H19" i="47"/>
  <c r="G18" i="47"/>
  <c r="H18" i="47"/>
  <c r="G17" i="47"/>
  <c r="H17" i="47"/>
  <c r="G16" i="47"/>
  <c r="H16" i="47"/>
  <c r="H15" i="47"/>
  <c r="G15" i="47"/>
  <c r="H14" i="47"/>
  <c r="G14" i="47"/>
  <c r="H13" i="47"/>
  <c r="G13" i="47"/>
  <c r="H12" i="47"/>
  <c r="G12" i="47"/>
  <c r="H11" i="47"/>
  <c r="G11" i="47"/>
  <c r="H10" i="47"/>
  <c r="G10" i="47"/>
  <c r="G9" i="47"/>
  <c r="H9" i="47"/>
  <c r="G8" i="47"/>
  <c r="H8" i="47"/>
  <c r="H7" i="47"/>
  <c r="G7" i="47"/>
  <c r="H6" i="47"/>
  <c r="G6" i="47"/>
  <c r="H5" i="47"/>
  <c r="G5" i="47"/>
  <c r="G4" i="47"/>
  <c r="H4" i="47"/>
  <c r="H3" i="47"/>
  <c r="G3" i="47"/>
  <c r="H2" i="47"/>
  <c r="G2" i="47"/>
  <c r="H2" i="43"/>
  <c r="G2" i="43"/>
  <c r="H21" i="42"/>
  <c r="G21" i="42"/>
  <c r="G20" i="42"/>
  <c r="H20" i="42"/>
  <c r="H19" i="42"/>
  <c r="G19" i="42"/>
  <c r="H18" i="42"/>
  <c r="G18" i="42"/>
  <c r="H17" i="42"/>
  <c r="G17" i="42"/>
  <c r="H16" i="42"/>
  <c r="G16" i="42"/>
  <c r="H15" i="42"/>
  <c r="G15" i="42"/>
  <c r="H14" i="42"/>
  <c r="G14" i="42"/>
  <c r="H13" i="42"/>
  <c r="G12" i="42"/>
  <c r="H12" i="42"/>
  <c r="H11" i="42"/>
  <c r="G11" i="42"/>
  <c r="H10" i="42"/>
  <c r="G10" i="42"/>
  <c r="H9" i="42"/>
  <c r="H8" i="42"/>
  <c r="H7" i="42"/>
  <c r="G7" i="42"/>
  <c r="H6" i="42"/>
  <c r="G6" i="42"/>
  <c r="H5" i="42"/>
  <c r="G5" i="42"/>
  <c r="H4" i="42"/>
  <c r="G4" i="42"/>
  <c r="G2" i="42"/>
  <c r="H2" i="42"/>
  <c r="G2" i="37" l="1"/>
  <c r="H2" i="37" l="1"/>
</calcChain>
</file>

<file path=xl/sharedStrings.xml><?xml version="1.0" encoding="utf-8"?>
<sst xmlns="http://schemas.openxmlformats.org/spreadsheetml/2006/main" count="1331" uniqueCount="708">
  <si>
    <t>LOTE</t>
  </si>
  <si>
    <t>IVA</t>
  </si>
  <si>
    <t>FAMILIA PIXEL</t>
  </si>
  <si>
    <t>SUBFAMILIA PIXEL</t>
  </si>
  <si>
    <t>MATERIAL MUTUA MONTAÑESA</t>
  </si>
  <si>
    <t xml:space="preserve">EXPEDIENTE </t>
  </si>
  <si>
    <t>DESCRIPCIÓN ARTÍCULO SOLICITADO MM</t>
  </si>
  <si>
    <t xml:space="preserve"> Precio Unitario </t>
  </si>
  <si>
    <t>Material Sanitario de Consumo</t>
  </si>
  <si>
    <t>Prótesis e implantes.</t>
  </si>
  <si>
    <t>Precio unitario con IVA</t>
  </si>
  <si>
    <t>UNIDADES</t>
  </si>
  <si>
    <t>Cantidad estimada 36 meses</t>
  </si>
  <si>
    <t>PBL 
36 meses</t>
  </si>
  <si>
    <t xml:space="preserve">PBL
 36 meses + IVA </t>
  </si>
  <si>
    <t xml:space="preserve"> CAJA /
UNIDAD</t>
  </si>
  <si>
    <t>3180IMPL00387</t>
  </si>
  <si>
    <t>Tijera 15cm. Adventicia. Mango de 8MM redondo. Hojas rectas, longitud de hoja 14 mm Superfine.</t>
  </si>
  <si>
    <t>Unidad</t>
  </si>
  <si>
    <t>3180IMPL00388</t>
  </si>
  <si>
    <t>Tijera 18 cm. Disección, mango 7mm. plano, hojas curvas, longitud hoja 8mm. Angulada 45º</t>
  </si>
  <si>
    <t>3180IMPL00389</t>
  </si>
  <si>
    <t>Pinza 15 cm. Mango 8mm. Redondo, punta o, 1mm, recta, plateau, superfine.</t>
  </si>
  <si>
    <t>3180IMPL00390</t>
  </si>
  <si>
    <t>Pinza 18,0 cm., mango 8 mm redondo, rectas, punta 0,5 mm.</t>
  </si>
  <si>
    <t>3180IMPL00391</t>
  </si>
  <si>
    <t>Pinza de bakey 18 cm, mango 8mm.redondo, recta, punta 1,1mm, atraumática.</t>
  </si>
  <si>
    <t>3180IMPL00392</t>
  </si>
  <si>
    <t>Pinza 14,5 cm. disección vascular, punta 0,5 mm. curva, mango tipo tijera.</t>
  </si>
  <si>
    <t>3180IMPL00393</t>
  </si>
  <si>
    <t>3180IMPL00394</t>
  </si>
  <si>
    <t>3180IMPL00395</t>
  </si>
  <si>
    <t>3180IMPL00396</t>
  </si>
  <si>
    <t>3180IMPL00397</t>
  </si>
  <si>
    <t>3180IMPL00398</t>
  </si>
  <si>
    <t>3180IMPL00399</t>
  </si>
  <si>
    <t>3180IMPL00400</t>
  </si>
  <si>
    <t>3180IMPL00401</t>
  </si>
  <si>
    <t>3180IMPL00402</t>
  </si>
  <si>
    <t>3180IMPL00403</t>
  </si>
  <si>
    <t>3180IMPL00404</t>
  </si>
  <si>
    <t xml:space="preserve">Tapa tamaño 1/1 para cubeta </t>
  </si>
  <si>
    <t xml:space="preserve">Tapa tamaño 1/2 para cubeta </t>
  </si>
  <si>
    <t xml:space="preserve">Tapa tamaño 3/4 para cubeta </t>
  </si>
  <si>
    <t>Cubeta sin fondo perforado tamaño 1/1 592 x 274 x 90mm alto</t>
  </si>
  <si>
    <t>Cubeta sin fondo perforado tamaño 1/2  300 x 274 x 90mm alto</t>
  </si>
  <si>
    <t>Cubeta sin fondo perforado tamaño 3/4  470 x 274 x 90mm alto</t>
  </si>
  <si>
    <t>Minicesta con tapa 80x80x33mm. perforación 4mm</t>
  </si>
  <si>
    <t>Minicesta con tapa 85x44x25mm. perforación 2mm</t>
  </si>
  <si>
    <t>Minicesta con tapa 85x44x25mm. perforación 4mm</t>
  </si>
  <si>
    <t>Cesto con tapa para óptica de artroscopia 273 x 84 x 41mm</t>
  </si>
  <si>
    <t>Cesto con tapa para 1 optica y cable de luz fría 500 x 132 x 44mm</t>
  </si>
  <si>
    <t>Cesta de acero inoxidable 1/1 din sin pies 485 x 253 x 64mm</t>
  </si>
  <si>
    <t>Cesta de acero inoxidable 1/2 sin pies 243 x 253 x 44mm</t>
  </si>
  <si>
    <t>Cesta de acero inoxidable 1/2 sin pies 243 x 253 x 64mm</t>
  </si>
  <si>
    <t>Cesta de acero inoxidable 3/4 sin pies 406 x 253 x 64mm</t>
  </si>
  <si>
    <t>Tapa para cesta 1/1 din 489 x 257 x 18mm</t>
  </si>
  <si>
    <t>Tapa para cesta 1/2  247 x 257 x 18mm</t>
  </si>
  <si>
    <t xml:space="preserve">Tapa para cesta 3/4  410 x 257 x 18mm     </t>
  </si>
  <si>
    <t>Caja</t>
  </si>
  <si>
    <t>Fresa redonda diamante, media, 4mm</t>
  </si>
  <si>
    <t>Fresa oval larga, carburo, 5.5mm x 10mm</t>
  </si>
  <si>
    <t>Hoja de sierra micro sagital 19.5 x 41 x 0.4mm</t>
  </si>
  <si>
    <t>Hoja de sierra micro sagital 5.5 x 9 x 0.6mm 90º</t>
  </si>
  <si>
    <t>Hoja de sierra micro sagital 14 x 15.5 x 0.6mm 90º</t>
  </si>
  <si>
    <t>Hoja de sierra micro sagital 5.5 x 18.5 x 0.4mm</t>
  </si>
  <si>
    <t>Hoja de sierra lca 9.5 x 25.5 x 0.4mm</t>
  </si>
  <si>
    <t xml:space="preserve">Hoja de sierra recíproca micro, 25.5 x 0.25mm </t>
  </si>
  <si>
    <t>Hoja de sierra oscilante 33.5 x 64 x 0.8 mm (.031 pulgadas)</t>
  </si>
  <si>
    <t xml:space="preserve">Hoja de sierra oscilante mclass, 1.27mm(0.050 pulgadas) x 19mm x 90mm </t>
  </si>
  <si>
    <t xml:space="preserve">Kit estéril de sujeción múltiple </t>
  </si>
  <si>
    <t>Adaptador óptica</t>
  </si>
  <si>
    <t>Dilatador 11 cm. mango 9 mm. plano, punta 0,1mm/8mm. angulada 10º, superfine.</t>
  </si>
  <si>
    <t>Dilatador 18cm.mango 9 mm. plano, recto, punta 0,3mm/4mm</t>
  </si>
  <si>
    <t>Clamp doble "aproximator" 8 mm, vena 0.4-1.0 mm mate</t>
  </si>
  <si>
    <t xml:space="preserve">Clamp doble "aproximator" 11,3 mm, vena, 0.6-1.0 mm. mate </t>
  </si>
  <si>
    <t xml:space="preserve">Clamp doble aproximator"16,6 mm, vena 1.0-2.25 mm. mate </t>
  </si>
  <si>
    <t>Clamp sencillo 8 mm, vena, 0.4-1.0 mm. mate</t>
  </si>
  <si>
    <t xml:space="preserve">Clamp sencillo 11,3 mm, vena 0.6-1.5 mm. mate </t>
  </si>
  <si>
    <t>Clamp sencillo 16,6 mm vena1.0 2.25 mm, mate</t>
  </si>
  <si>
    <t>Pinza aplicadora de clamp, 14 cm. para clamp b-1, b-2 y b-3.</t>
  </si>
  <si>
    <t>Pinza aplicadora de clamp, 14.0 cm. para clamp hd,rd.</t>
  </si>
  <si>
    <t>Caja para clamp de 7x 4,5 cm.</t>
  </si>
  <si>
    <t>Caja de instrumental de 235 x 270 x 35 mm. para 16 instrumentos</t>
  </si>
  <si>
    <t>Collarin modelo cosy version light 0,5 mm eq. pb</t>
  </si>
  <si>
    <t>Adaptador para Arco Conector</t>
  </si>
  <si>
    <t>Arandela hemiesférica estéril</t>
  </si>
  <si>
    <t>Arco Conector 180° - Ø Int. 120 mm</t>
  </si>
  <si>
    <t>Arco Conector 180° - Ø Int. 200 mm</t>
  </si>
  <si>
    <t>Arco Conector 180° - Ø Int. 75 mm y 160mm</t>
  </si>
  <si>
    <t>Arco Conector 90° - Ø Int. 120 mm</t>
  </si>
  <si>
    <t>Arco Conector 90° - Ø Int. 75 mm</t>
  </si>
  <si>
    <t>Arco de 120º,  Ø90 mm, estéril</t>
  </si>
  <si>
    <t>Arco de pie Monobloque doble hilera de 140mm - 160mm - 180mm</t>
  </si>
  <si>
    <t>Aro corona doble hilera de 160mm y 180mm (integrado por 2 medios aros)</t>
  </si>
  <si>
    <t>Barra de 6mm</t>
  </si>
  <si>
    <t>Barra de extensión estéril, 15 mm</t>
  </si>
  <si>
    <t>Barra estéril Ø12 L500 mm y 600mm</t>
  </si>
  <si>
    <t>Barra roscada de 150 mm</t>
  </si>
  <si>
    <t>Barra roscada de 200 mm</t>
  </si>
  <si>
    <t>Barra roscada de 250 mm</t>
  </si>
  <si>
    <t>Barra roscada de 300 mm</t>
  </si>
  <si>
    <t>Barra semicircular grande (Diámetro 210), mediana (Diámetro 180), pequeña (Diámetro 150)  . No estéril</t>
  </si>
  <si>
    <t>Bisagra arco de pie</t>
  </si>
  <si>
    <t>Bisagra multiplanar</t>
  </si>
  <si>
    <t>Cabezal 1 orificio para FEP estándar/ pequeño/ grande</t>
  </si>
  <si>
    <t>Cabezal 2 orificios para FEP estándar/ pequeño/ grande</t>
  </si>
  <si>
    <t>Cabezal multiple con barra angulada</t>
  </si>
  <si>
    <t>Cabezal múltiple con cabezales universales</t>
  </si>
  <si>
    <t>Cabezal para 2 ó 3 tornillos estéril</t>
  </si>
  <si>
    <t>Cabezal Smart/ Tornillos Multiples/ Universal estéril</t>
  </si>
  <si>
    <t>Distractor para barra roscada</t>
  </si>
  <si>
    <t>Kit Pilon Tibal Plus</t>
  </si>
  <si>
    <t>k-wire de Ø 1.5 mm y 1.8 mm, L 100 mm (4 unidades)</t>
  </si>
  <si>
    <t>K-wire roscado estéril, Ø1,5 x 100 mm, rosca 4 mm</t>
  </si>
  <si>
    <t>K-wire roscado Ø 2.5 y  Ø 3.0  L300 rosca de 70mm</t>
  </si>
  <si>
    <t>Placa de extensión</t>
  </si>
  <si>
    <t>Placa en "Z" para conexión</t>
  </si>
  <si>
    <t>Placa recta para conexión</t>
  </si>
  <si>
    <t>Soporte oblícuo 45º 50 mm y 100mm estéril</t>
  </si>
  <si>
    <t>Soporte tornillo/k-wire 1 - 2 - 3 agujeros</t>
  </si>
  <si>
    <t>Strut  telescopico de ajuste rapido Pequeño L100mm Estéril</t>
  </si>
  <si>
    <t>Strut SUV con CLICKER pequeño de 150 mm/ mediano de 200mm y 250mm/ grande 300mm</t>
  </si>
  <si>
    <t>Strut telescopico de ajuste rapido Largo (L120mm/ 200mm y 205mm) y Mediano(L150mm) Estéril</t>
  </si>
  <si>
    <t>Tornillo cortical Autoperforador Ø4x150 rosca 40mm y 55mm HAP Estéril</t>
  </si>
  <si>
    <t>Tornillo cortical autoperforante 4x150, rosca de 40 mm y 55mm</t>
  </si>
  <si>
    <t>Tornillo Transfixiante estéril Ø 5-4 x 200 mm y 250mm</t>
  </si>
  <si>
    <t>Cubeta sin fondo perforado tamaño 1/2 300 x 274 x 120mm alto</t>
  </si>
  <si>
    <t>Tope de alambre 10 piezas No esteril</t>
  </si>
  <si>
    <t>SST forceps scoop straight 2mm x 65mm</t>
  </si>
  <si>
    <t>Equipo de Presión Negativa Portátil. Sistema de tratamiento de heridas mediante presión negativa de un solo uso compuesto de bomba y dos apósitos estériles. Bomba para mantener presión negativa (TPN) a 80 mmHg. sobre la superficie de la herida. Capa exterior del apósito que mantiene exudados combinando absorción y evaporación. Kit de bomba portátil, dos baterías de litio, dos apósitos y 10 bandas de fijación. Varios Tamaños. 15X15cm</t>
  </si>
  <si>
    <t>Equipo de Presión Negativa Portátil. Sistema de tratamiento de heridas mediante presión negativa de un solo uso compuesto de bomba y dos apósitos estériles. Bomba para mantener presión negativa (TPN) a 80 mmHg. sobre la superficie de la herida. Capa exterior del apósito que mantiene exudados combinando absorción y evaporación. Kit de bomba portátil, dos baterías de litio, dos apósitos y 10 bandas de fijación. Varios Tamaños. 15X20cm</t>
  </si>
  <si>
    <t>Equipo de Presión Negativa Portátil. Sistema de tratamiento de heridas mediante presión negativa de un solo uso compuesto de bomba y dos apósitos estériles. Bomba para mantener presión negativa (TPN) a 80 mmHg. sobre la superficie de la herida. Capa exterior del apósito que mantiene exudados combinando absorción y evaporación. Kit de bomba portátil, dos baterías de litio, dos apósitos y 10 bandas de fijación. Varios Tamaños. 20X25cm</t>
  </si>
  <si>
    <t>Kit de espuma para la aplicación de terapia de presión negativa. Los kits de drenaje con sistema de sellado de Silicona y polipropileno, Espuma de poliuretano (Foam) y Film transparente. Kit diseñado para uso conjunto con los sistemas de tratamiento de heridas con presión negativa (NPWT). Tamaño: mediano.</t>
  </si>
  <si>
    <t>Bastones ingleses azules fabricados en tubo de aluminio anodizado color plata, con 1,2 mm. de espesor y graduables en altura mediante extensor metálico. Empuñaduras y coderas fabricadas en polipropileno, contera de P.V.C. con sistema de auto drenaje y con la misma adherencia. 1 Par.</t>
  </si>
  <si>
    <t>Calzado ortopédico con tacón para uso post-operatorio. Talla 3</t>
  </si>
  <si>
    <t>Calzado ortopédico con tacón para uso post-operatorio. Talla 2</t>
  </si>
  <si>
    <t>Cincha de neopreno micro perforado en 3 mm de grosor. Cierre velcro con elasticidad para un ajuste individual y soporte de silicona para ejercer presión a nivel del epicóndilo. Talla única.</t>
  </si>
  <si>
    <t>Codera de algodón elástico, para soporte y compresión a codos débiles y dañados. Talla G</t>
  </si>
  <si>
    <t>Codera de algodón elástico, para soporte y compresión a codos débiles y dañados. Talla M</t>
  </si>
  <si>
    <t>Codera de algodón elástico, para soporte y compresión a codos débiles y dañados. Talla P</t>
  </si>
  <si>
    <t>Collarín blando Soft T-L</t>
  </si>
  <si>
    <t>Collarín blando Soft T-M</t>
  </si>
  <si>
    <t>Collarín blando Soft T-S</t>
  </si>
  <si>
    <t>Collarín semirígido cervical T-M</t>
  </si>
  <si>
    <t>Dedales protectores, dedales en látex natural. Talla G</t>
  </si>
  <si>
    <t>Dedales protectores, dedales en látex natural. Talla M</t>
  </si>
  <si>
    <t>Dedales protectores, dedales en látex natural. Talla S</t>
  </si>
  <si>
    <t>Dediles para tracción de diferentes tamaños</t>
  </si>
  <si>
    <t>Férula dedo Frog. Férula de aluminio y espuma moldeable. Mantiene la posición interfalangial en las lesiones de las articulaciones distales. Talla S bolsa 12ui</t>
  </si>
  <si>
    <t>Férula dedo Protector de aluminio y espuma moldeable. Para lesiones en la punta de los dedos, también amputaciones. Talla L bolsa 12ui</t>
  </si>
  <si>
    <t>Férula dedo Protector de aluminio y espuma moldeable. Para lesiones en la punta de los dedos, también amputaciones.  T-M bolsa 12ui</t>
  </si>
  <si>
    <t>Férula inmovilizadora de la articulación interfalángica distal. Férula distal Stack. Fabricadas en polietileno.   Nº1 unidad</t>
  </si>
  <si>
    <t>Férula extensora dedo con muelle espiral LMB. Talla L</t>
  </si>
  <si>
    <t>Férula extensora dedo con muelle espiral LMB. Talla M</t>
  </si>
  <si>
    <t>Férula extensora dedo con muelle espiral LMB. Talla S</t>
  </si>
  <si>
    <t>Férula inmovilizadora de la articulación interfalángica distal. Férula distal Stack. Fabricadas en polietileno.  Nº 2 unidad</t>
  </si>
  <si>
    <t>Férula inmovilizadora de la articulación interfalángica distal. Férula distal Stack. Fabricadas en polietileno.  Nº 3 unidad</t>
  </si>
  <si>
    <t>Férula inmovilizadora de la articulación interfalángica distal. Férula distal Stack. Fabricadas en polietileno.   Nº 5unidad</t>
  </si>
  <si>
    <t>Férula inmovilizadora de la articulación interfalángica distal. Férula distal Stack. Fabricadas en polietileno.   Nº 6 unidad</t>
  </si>
  <si>
    <t>Férula inmovilizadora de la articulación interfalángica proximal. Fabricadas en polietileno.  T-4</t>
  </si>
  <si>
    <t>Férula inmovilizadora de la articulación interfalángica proximal. Fabricadas en polietileno. Férula proximal Stack.T-5</t>
  </si>
  <si>
    <t>Férula inmovilizadora de la articulación interfalángica proximal. Fabricadas en polietileno. Férula proximal Stack.T-6</t>
  </si>
  <si>
    <t>Férula inmovilizadora de la articulación interfalángica proximal. Fabricadas en polietileno. Férula proximal Stack.T-2</t>
  </si>
  <si>
    <t>Férula inmovilizadora de la articulación interfalángica proximal. Fabricadas en polietileno. Férula proximal Stack.T-3</t>
  </si>
  <si>
    <t>Inmovilizador de hombro almohadillado para mayor comodidad en el cuello. Ligero. Sistema de cierre tipo "velcro". Con soporte para dedo pulgar que mantiene la posición de cabestrillo. T-M unidad</t>
  </si>
  <si>
    <t>Muñequera  envolvente  de  neopreno.  Cubre  la  articulación  trapecio  metacarpiana,  metacarpo falángica y de muñeca. Ajuste mediante velcro. Talla universal. Color azul. Ambidiestra.</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</si>
  <si>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T-3 Dcha unidad.</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</si>
  <si>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T-3 Izda unidad</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</si>
  <si>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T-2 Dcha unidad.</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</si>
  <si>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T-2 Izda unidad</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</si>
  <si>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T-1 Izda unidad.</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</si>
  <si>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T-1 Dcha unidad.</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</si>
  <si>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T-4 Dcha unidad.</t>
  </si>
  <si>
    <t>Muñequera con férula larga con soporte de pulgar, material elástico y suave. Pletina extraíble y moldeable con apoyo semiesférico palmar y pletina de pulgar. Tejido de efecto masaje que mejora la circulación sanguínea y tejido antibacteriano. Sistema de cierre de velcro. Color Beige. T-4 izda unidad</t>
  </si>
  <si>
    <t>Muñequera con férula palmar para la mano derecha, para la inmovilización de la articulación carpo metacarpiana. Tejido elástico y transpirable con rizo interior para un cómodo soporte. T-L Dcha unidad.</t>
  </si>
  <si>
    <t>Muñequera con férula palmar para la mano derecha, para la inmovilización de la articulación carpo metacarpiana. Tejido elástico y transpirable con rizo interior para un cómodo soporte. T-M Dcha unidad.</t>
  </si>
  <si>
    <t>Muñequera con férula palmar para la mano derecha, para la inmovilización de la articulación carpo metacarpiana. Tejido elástico y transpirable con rizo interior para un cómodo soporte. T-S Dcha unidad.</t>
  </si>
  <si>
    <t>Muñequera con férula palmar para la mano derecha, para la inmovilización de la articulación carpo metacarpiana. Tejido elástico y transpirable con rizo interior para un cómodo soporte.  T-XL Dcha unidad.</t>
  </si>
  <si>
    <t>Muñequera con férula palmar para la mano izquierda, para la inmovilización de la articulación carpo metacarpiana. Tejido elástico y transpirable con rizo interior para un cómodo soporte.  T-XL izda unidad</t>
  </si>
  <si>
    <t>Muñequera con férula palmar para la mano izquierda, para la inmovilización de la articulación carpo metacarpiana. Tejido elástico y transpirable con rizo interior para un cómodo soporte. T-L izda unidad</t>
  </si>
  <si>
    <t>Muñequera con férula palmar para la mano izquierda, para la inmovilización de la articulación carpo metacarpiana. Tejido elástico y transpirable con rizo interior para un cómodo soporte. T-M izda unidad</t>
  </si>
  <si>
    <t>Muñequera con férula palmar para la mano izquierda, para la inmovilización de la articulación carpo metacarpiana. Tejido elástico y transpirable con rizo interior para un cómodo soporte. T-S izda unidad</t>
  </si>
  <si>
    <t>Muñequera con férula para el pulgar. Muñequera con férula para pulgar para la inmovilización de la articulación trapecio-metacarpiana y metacarpo-falángica del pulgar. Talla M</t>
  </si>
  <si>
    <t>Muñequera corta para pequeñas lesiones traumáticas, tendinopatías y esguinces en la zona de la muñeca. Composición: 80% algodón. 10% poliamida. 10% látex. T-M unidad</t>
  </si>
  <si>
    <t>Muñequera corta para pequeñas lesiones traumáticas, tendinopatías y esguinces en la zona de la muñeca. Composición: 80% algodón. 10% poliamida. 10% látex. T-P unidad</t>
  </si>
  <si>
    <t>Muñequera de neopreno metacarpiana. Talla única. Neopreno de alta densidad que incrementa la temperatura local 2-3 ºC. Longitud extra y doble sistema de ajuste graduable. Válido para ambas manos.</t>
  </si>
  <si>
    <t>Muñequera elástica de pulgar abierta con férula. Muñequera con férula de pulgar extraíble y moldeable, de tejido elástico y cierre velcro. Con tejido de efecto masaje para mejorar la circulación sanguínea y tejido antibacteriano. Dcha T-2</t>
  </si>
  <si>
    <t>Muñequera elástica de pulgar abierta con férula. Muñequera con férula de pulgar extraíble y moldeable, de tejido elástico y cierre velcro. Con tejido de efecto masaje para mejorar la circulación sanguínea y tejido antibacteriano. Dcha T-3</t>
  </si>
  <si>
    <t>Muñequera elástica de pulgar abierta con férula. Muñequera con férula de pulgar extraíble y moldeable, de tejido elástico y cierre velcro. Con tejido de efecto masaje para mejorar la circulación sanguínea y tejido antibacteriano. Dcha T-4</t>
  </si>
  <si>
    <t>Muñequera elástica de pulgar abierta con férula. Muñequera con férula de pulgar extraíble y moldeable, de tejido elástico y cierre velcro. Con tejido de efecto masaje para mejorar la circulación sanguínea y tejido antibacteriano. Izda T-2</t>
  </si>
  <si>
    <t>Muñequera elástica de pulgar abierta con férula. Muñequera con férula de pulgar extraíble y moldeable, de tejido elástico y cierre velcro. Con tejido de efecto masaje para mejorar la circulación sanguínea y tejido antibacteriano. Izda T-3</t>
  </si>
  <si>
    <t>Muñequera elástica de pulgar abierta con férula. Muñequera con férula de pulgar extraíble y moldeable, de tejido elástico y cierre velcro. Con tejido de efecto masaje para mejorar la circulación sanguínea y tejido antibacteriano. Izda T-4</t>
  </si>
  <si>
    <t>Muñequera elástica abierta corta con férula palmar. De material elástico suave, ajustable con cierres de velcro. Pletina moldeable extraíble con apoyo semiesférico en la palma. Tejido con efecto masaje que mejora la circulación sanguínea y tejido antibacteriano. T-3 Dcha unidad</t>
  </si>
  <si>
    <t>Muñequera elástica abierta corta con férula palmar. De material elástico suave, ajustable con cierres de velcro. Pletina moldeable extraíble con apoyo semiesférico en la palma. Tejido con efecto masaje que mejora la circulación sanguínea y tejido antibacteriano. T-3 Izda unidad</t>
  </si>
  <si>
    <t>Muñequera elástica abierta corta con férula palmar. De material elástico suave, ajustable con cierres de velcro. Pletina moldeable extraíble con apoyo semiesférico en la palma. Tejido con efecto masaje que mejora la circulación sanguínea y tejido antibacteriano.  T-2 Dcha unidad</t>
  </si>
  <si>
    <t>Muñequera elástica abierta corta con férula palmar. De material elástico suave, ajustable con cierres de velcro. Pletina moldeable extraíble con apoyo semiesférico en la palma. Tejido con efecto masaje que mejora la circulación sanguínea y tejido antibacteriano. T-2 Izda unidad</t>
  </si>
  <si>
    <t>Muñequera elástica abierta corta con férula palmar. De material elástico suave, ajustable con cierres de velcro. Pletina moldeable extraíble con apoyo semiesférico en la palma. Tejido con efecto masaje que mejora la circulación sanguínea y tejido antibacteriano. T-1 Dcha unidad</t>
  </si>
  <si>
    <t>Muñequera elástica abierta corta con férula palmar. De material elástico suave, ajustable con cierres de velcro. Pletina moldeable extraíble con apoyo semiesférico en la palma. Tejido con efecto masaje que mejora la circulación sanguínea y tejido antibacteriano. T-1 Izda unidad</t>
  </si>
  <si>
    <t>Muñequera elástica abierta corta con férula palmar. De material elástico suave, ajustable con cierres de velcro. Pletina moldeable extraíble con apoyo semiesférico en la palma. Tejido con efecto masaje que mejora la circulación sanguínea y tejido antibacteriano. T-4 Dcha unidad</t>
  </si>
  <si>
    <t>Muñequera elástica abierta corta con férula palmar. De material elástico suave, ajustable con cierres de velcro. Pletina moldeable extraíble con apoyo semiesférico en la palma. Tejido con efecto masaje que mejora la circulación sanguínea y tejido antibacteriano. T-4 Izda unidad</t>
  </si>
  <si>
    <t>Muñequera elástica de pulgar abierta con férula. Muñequera con férula de pulgar extraíble y moldeable, de tejido elástico y cierre velcro. Con tejido de efecto masaje para mejorar la circulación sanguínea y tejido antibacteriano.  T-1 Izda unidad</t>
  </si>
  <si>
    <t>Muñequera elástica de pulgar abierta con férula. Muñequera con férula de pulgar extraíble y moldeable, de tejido elástico y cierre velcro. Con tejido de efecto masaje para mejorar la circulación sanguínea y tejido antibacteriano. Dcha unidad  T-1</t>
  </si>
  <si>
    <t>Muñequera metacarpiana. Ortesis para la fijación de la muñeca. Composición: 80% algodón. 10% poliamida. 10% látex. T-G unidad</t>
  </si>
  <si>
    <t>Muñequera metacarpiana. Ortesis para la fijación de la muñeca. Composición: 80% algodón. 10% poliamida. 10% látex. T-M unidad</t>
  </si>
  <si>
    <t>Muñequera metacarpiana. Ortesis para la fijación de la muñeca. Composición: 80% algodón. 10% poliamida. 10% látex.  T-P unidad</t>
  </si>
  <si>
    <t>Muñequera que cubre la articulación trapecio metacarpiana, metacarpo falángica y la muñeca. Mantiene el dedo pulgar en posición antiálgica y en oposición a los otros dedos. Ajuste mediante velcro. Color negro. Talla única. Unidad</t>
  </si>
  <si>
    <t>Ortesis de inmovilización de muñeca y pulgar. Dos ballenas anatómicas radiotransparentes para una correcta sujeción del pulgar y la muñeca. Sistema de cincha doble. Tejido antibacteriano, transpirable y ligero. Colores: Beige, negro. Mano derecha T-2 Dcha unidad</t>
  </si>
  <si>
    <t>Ortesis de inmovilización de muñeca y pulgar. Dos ballenas anatómicas radiotransparentes para una correcta sujeción del pulgar y la muñeca. Sistema de cincha doble. Tejido antibacteriano, transpirable y ligero. Colores: Beige, negro. Mano derecha T-3 Dcha unidad</t>
  </si>
  <si>
    <t>Ortesis de inmovilización de muñeca y pulgar. Dos ballenas anatómicas radiotransparentes para una correcta sujeción del pulgar y la muñeca. Sistema de cincha doble. Tejido antibacteriano, transpirable y ligero. Colores: Beige, negro. Mano izquierda T-2 Izda unidad</t>
  </si>
  <si>
    <t>Ortesis de inmovilización de muñeca y pulgar. Dos ballenas anatómicas radiotransparentes para una correcta sujeción del pulgar y la muñeca. Sistema de cincha doble. Tejido antibacteriano, transpirable y ligero. Colores: Beige, negro. Mano izquierda. T-3  Izda unidad</t>
  </si>
  <si>
    <t>Ortesis para tobillo en estuche unitario. Composición: 80% Algodón. 10% Poliamida. 10% Látex.  T-G unidad</t>
  </si>
  <si>
    <t>Ortesis para tobillo en estuche unitario. Composición: 80% Algodón. 10% Poliamida. 10% Látex. T-M unidad</t>
  </si>
  <si>
    <t>Ortesis para tobillo en estuche unitario. Composición: 80% Algodón. 10% Poliamida. 10% Látex. T-P unidad</t>
  </si>
  <si>
    <t>Ortesis pasiva rígida para inmovilización de dedo, prefabricada. Fabricada en polipropileno (colores carne y transparente). La parte inferior abarca desde la parte distal del dedo hasta sobrepasar la articulación interfalángica distal y tiene forma de cazoleta para alojar la yema del dedo. Nº 7 unidad</t>
  </si>
  <si>
    <t>Rodillera estabilizadora  con  flejes  metálicos  laterales  extraíbles  para  la  estabilización lateral. Descarga de la zona articular y hueco poplíteo. Con refuerzo flexible.  Talla XL.</t>
  </si>
  <si>
    <t>Rodillera estabilizadora  con  flejes  metálicos  laterales  extraíbles  para  la  estabilización lateral. Descarga de la zona articular y hueco poplíteo. Con refuerzo flexible. T-M</t>
  </si>
  <si>
    <t>Rodillera estabilizadora  con  flejes  metálicos  laterales  extraíbles  para  la  estabilización lateral. Descarga de la zona articular y hueco poplíteo. Con refuerzo flexible. T-L</t>
  </si>
  <si>
    <t>Rodillera rotuliana. Para sujetar la rodilla con una abertura rotuliana y banda intrapaletar. Flejes laterales para mayor seguridad y zonas especiales de descarga en la rótula y en el hueco tras la rodilla. T/M Beige 36 - 41 cm</t>
  </si>
  <si>
    <t>Rodillera, indicada para traumatismos de rodilla, inflamaciones locales, artrosis. Composición 80% algodón / 10% poliamida /10% látex. T-G unidad</t>
  </si>
  <si>
    <t>Rodillera, indicada para traumatismos de rodilla, inflamaciones locales, artrosis. Composición 80% algodón / 10% poliamida /10% látex.  T-M unidad</t>
  </si>
  <si>
    <t>Rodillera, indicada para traumatismos de rodilla, inflamaciones locales, artrosis. Composición 80% algodón / 10% poliamida /10% látex. T-P unidad</t>
  </si>
  <si>
    <t>Tapones para Muletas estándar. Caucho natural, Antideslizante. Unidad</t>
  </si>
  <si>
    <t>Tira para dedos y pulgar lavables y de material transpirable. Ojales para facilitar la entrada adjuntando monofilamento o líneas elásticas. Ancho 2,2cm. Sin látex. 76 mm de longitud. Caja 10ui</t>
  </si>
  <si>
    <t xml:space="preserve">Tobillera elástica de compresión regulada, con cinta extraíble de estabilización lateral. Tejido fino compatible con el calzado. Cincha extraíble incluida.  T-L </t>
  </si>
  <si>
    <t>Tobillera elástica de compresión regulada, con cinta extraíble de estabilización lateral. Tejido fino compatible con el calzado. Cincha extraíble incluida. T-M</t>
  </si>
  <si>
    <t>Tobillera elástica de compresión regulada, con cinta extraíble de estabilización lateral. Tejido fino compatible con el calzado. Cincha extraíble incluida. T-XL</t>
  </si>
  <si>
    <t>Tobillera neopreno estabilizadora T-S</t>
  </si>
  <si>
    <t>Tobillera que presiona los tendones laterales y las articulaciones del tobillo para protegerlos. Con doble sistema de presión, ajustando el grado de compresión por su refuerzo ajustable. Con tejido transpirable y lavable. Composición: 18% tejido elástico y 72% elastómero. T/EG</t>
  </si>
  <si>
    <t>Tobillera que presiona los tendones laterales y las articulaciones del tobillo para protegerlos. Con doble sistema de presión, ajustando el grado de compresión por su refuerzo ajustable. Con tejido transpirable y lavable. Composición: 18% tejido elástico y 72% elastómero. T/G</t>
  </si>
  <si>
    <t>Tobillera que presiona los tendones laterales y las articulaciones del tobillo para protegerlos. Con doble sistema de presión, ajustando el grado de compresión por su refuerzo ajustable. Con tejido transpirable y lavable. Composición: 18% tejido elástico y 72% elastómero. T/M</t>
  </si>
  <si>
    <t>Zapato para escayolados sin puntera, fabricado con suela antideslizante e impermeable. Sistema de cierre mediante velcro. Válido tanto para el pie izquierdo como para el derecho.  T-L (42-43) unidad</t>
  </si>
  <si>
    <t>Zapato para escayolados sin puntera, fabricado con suela antideslizante e impermeable. Sistema de cierre mediante velcro. Válido tanto para el pie izquierdo como para el derecho. T-M (39-41) unidad</t>
  </si>
  <si>
    <t>Zapato para escayolados sin puntera, fabricado con suela antideslizante e impermeable. Sistema de cierre mediante velcro. Válido tanto para el pie izquierdo como para el derecho. T-S  unidad</t>
  </si>
  <si>
    <t>Férula inmovilizadora de la articulación interfalángica distal. Férula distal Stack. Fabricadas en polietileno.   Nº 4 unidad</t>
  </si>
  <si>
    <t>Collarín semirígido cervical T-S</t>
  </si>
  <si>
    <t>Collarín semirígido cervical T-L</t>
  </si>
  <si>
    <t>Muñequera corta para pequeñas lesiones traumáticas, tendinopatías y esguinces en la zona de la muñeca. Composición: 80% algodón. 10% poliamida. 10% látex. T-L unidad</t>
  </si>
  <si>
    <t xml:space="preserve">Caja </t>
  </si>
  <si>
    <t>Collarin semirígido Talla S</t>
  </si>
  <si>
    <t>Collarin semirígido Talla M</t>
  </si>
  <si>
    <t>Collarin semirígido Talla L</t>
  </si>
  <si>
    <t>Faja costal caballero Talla única</t>
  </si>
  <si>
    <t>Faja lumbar elástica con velcro Talla S/ M</t>
  </si>
  <si>
    <t>Faja lumbar elástica con velcro Talla L/ XL</t>
  </si>
  <si>
    <t xml:space="preserve">Unidad </t>
  </si>
  <si>
    <t>PBL 36 meses</t>
  </si>
  <si>
    <t xml:space="preserve">PBL 36 meses + IVA </t>
  </si>
  <si>
    <t xml:space="preserve"> CAJA/
UNIDAD</t>
  </si>
  <si>
    <t>3180IMPL00772</t>
  </si>
  <si>
    <t>Aguja de kirschner de diámetro 0.6 mm con punta de trocar longitud 70 acero</t>
  </si>
  <si>
    <t>3180IMPL00773</t>
  </si>
  <si>
    <t>Aguja de kirschner de ø 0.8 mm con punta de trocar longitud 70 acero</t>
  </si>
  <si>
    <t>3180IMPL00774</t>
  </si>
  <si>
    <t>Aguja de kirschner de ø 0.8 mm con punta de trocar longitud 150</t>
  </si>
  <si>
    <t>3180IMPL00775</t>
  </si>
  <si>
    <t>Aguja de kirschner de ø 1.0 mm con punta de trocar longitud 150</t>
  </si>
  <si>
    <t>3180IMPL00776</t>
  </si>
  <si>
    <t>Aguja de kirschner de ø 1.25 mm con punta trocar longitud 150 acero</t>
  </si>
  <si>
    <t>3180IMPL00777</t>
  </si>
  <si>
    <t>Aguja de kirschner de ø 1.4 mm con punta de trocar longitud 150 acero</t>
  </si>
  <si>
    <t>3180IMPL00778</t>
  </si>
  <si>
    <t>Aguja de kirschner de ø 1.6 mm con punta de trocar longitud 150 acero</t>
  </si>
  <si>
    <t>3180IMPL00779</t>
  </si>
  <si>
    <t>Aguja de kirschner de ø 1.8 mm con punta de trocar longitud 150 acero</t>
  </si>
  <si>
    <t>3180IMPL00780</t>
  </si>
  <si>
    <t>Aguja de kirschner de ø 2.0 mm con punta de trocar longitud 150 acero</t>
  </si>
  <si>
    <t>3180IMPL00781</t>
  </si>
  <si>
    <t>Aguja de kirschner de ø 2.5 mm con punta de trocar longitud 150 acero</t>
  </si>
  <si>
    <t>3180IMPL00782</t>
  </si>
  <si>
    <t>Aguja kirschner de  ø 0.8 con doble punta longitud 70 acero</t>
  </si>
  <si>
    <t>3180IMPL00783</t>
  </si>
  <si>
    <t>Aguja de kirschner de ø 1.0 mm con doble punta longitud 150 acero</t>
  </si>
  <si>
    <t>3180IMPL00784</t>
  </si>
  <si>
    <t>Aguja de kirschner de ø 1.25 mm con doble punta longitud 150</t>
  </si>
  <si>
    <t>3180IMPL00785</t>
  </si>
  <si>
    <t>Aguja de kirschner de ø 1.6 mm con doble punta longitud 150</t>
  </si>
  <si>
    <t>3180IMPL00786</t>
  </si>
  <si>
    <t xml:space="preserve">Aguja de kirschner de ø 1.8 mm con doble punta longitud 150 </t>
  </si>
  <si>
    <t>3180IMPL00787</t>
  </si>
  <si>
    <t xml:space="preserve">Aguja kirschner de ø 2 con doble punta longitud 150 acero </t>
  </si>
  <si>
    <t>3180IMPL00788</t>
  </si>
  <si>
    <t xml:space="preserve">Aguja kirschner de ø1.4 punta roscada longitud 150/5 acero </t>
  </si>
  <si>
    <t>3180IMPL00789</t>
  </si>
  <si>
    <t xml:space="preserve">Aguja kirschner de ø1.6 punta roscada longitud 150/15 acero </t>
  </si>
  <si>
    <t>3180IMPL00790</t>
  </si>
  <si>
    <t xml:space="preserve">Aguja kirschner de ø1.6 punta roscada longitud 150/5 acero </t>
  </si>
  <si>
    <t>3180IMPL00791</t>
  </si>
  <si>
    <t xml:space="preserve">Aguja kirschner 1,00 longitud 150 roscada </t>
  </si>
  <si>
    <t>3180IMPL00792</t>
  </si>
  <si>
    <t xml:space="preserve">Aguja kirschner 1,25 longitud 150 roscada </t>
  </si>
  <si>
    <t>3180IMPL00793</t>
  </si>
  <si>
    <t xml:space="preserve">Aguja kirschner 1,80 longitud 150 roscada </t>
  </si>
  <si>
    <t>3180IMPL00794</t>
  </si>
  <si>
    <t xml:space="preserve">Aguja kirschner 2,00 longitud 150 roscada </t>
  </si>
  <si>
    <t>3180IMPL00795</t>
  </si>
  <si>
    <t xml:space="preserve">Aguja kirschner 2,50 longitud 150 roscada </t>
  </si>
  <si>
    <t>3180IMPL00796</t>
  </si>
  <si>
    <t xml:space="preserve">Aguja kirschner  ø1.6 longitud 280mm acero </t>
  </si>
  <si>
    <t>3180IMPL00797</t>
  </si>
  <si>
    <t>Aguja guía de ø 1.25 mm con punta roscada c. trocar longitud</t>
  </si>
  <si>
    <t>3180IMPL00798</t>
  </si>
  <si>
    <t>Aguja guía de ø 1.6 mm con punta roscada c. trocar longitud</t>
  </si>
  <si>
    <t>3180IMPL00799</t>
  </si>
  <si>
    <t>Aguja guía de ø 2.0 mm con punta roscada c. trocar longitud</t>
  </si>
  <si>
    <t>3180IMPL00800</t>
  </si>
  <si>
    <t>Aguja kirschner de 2,00 longitud 280mm</t>
  </si>
  <si>
    <t>3180IMPL00801</t>
  </si>
  <si>
    <t xml:space="preserve">Módulo para agujas kirschner  ø1-2.5 longitud 150 </t>
  </si>
  <si>
    <t xml:space="preserve"> Módulo para agujas de kirschner 1-2.5 longitud 280</t>
  </si>
  <si>
    <t xml:space="preserve"> Precio Unitario</t>
  </si>
  <si>
    <t>Cable de luz azul 3.0mx4,8mm c/adp. Storz</t>
  </si>
  <si>
    <t>Nitinol Aguja guia 1.1mm x 14"</t>
  </si>
  <si>
    <t>Cable cerclaje Co- Cr 1.8mm x 64cm ES</t>
  </si>
  <si>
    <t>Hoja dermatomo electrico</t>
  </si>
  <si>
    <t>Cemento con Gentamicina</t>
  </si>
  <si>
    <t>Canula rigida 7.0- 8,5 x 75mm y 85mm</t>
  </si>
  <si>
    <t>Gel barrera antiadherente 3ml</t>
  </si>
  <si>
    <t>Matriz biodegradable biolaminar 10X10cm</t>
  </si>
  <si>
    <t>Matriz biodegradable biolaminar 5X5cm</t>
  </si>
  <si>
    <t>Sistema de lavado por desbridamiento</t>
  </si>
  <si>
    <t>Bandeja porta injertos para malladora</t>
  </si>
  <si>
    <t>Seta silenciosa aspiracion suelos</t>
  </si>
  <si>
    <t>Pinza aligator grasper 3.4mm diametro L130</t>
  </si>
  <si>
    <t>Cabezal Abierto estéril fijador muñeca</t>
  </si>
  <si>
    <t>Cabezal Abierto estéril fijador mano/ pie</t>
  </si>
  <si>
    <t>Cabezal estéril fijador muñeca</t>
  </si>
  <si>
    <t>Cabezal estéril fijador mano/ pie</t>
  </si>
  <si>
    <t>Cabezal Extendido Doble estéril fijador muñeca</t>
  </si>
  <si>
    <t>Cabezal Extendido Doble estéril fijador mano/ pie</t>
  </si>
  <si>
    <t xml:space="preserve">Arandela hemiesférica estéril </t>
  </si>
  <si>
    <t xml:space="preserve">Arandela Espaciadora Ø13 X 2 mm estéril </t>
  </si>
  <si>
    <t xml:space="preserve">Barra roscada M6x50 mm/ 75mm y 400mm estéril </t>
  </si>
  <si>
    <t>Cabezal K-Wire estéril fijador de hombro</t>
  </si>
  <si>
    <t>Cabezal Universal estéril para fijador de hombro</t>
  </si>
  <si>
    <t xml:space="preserve">Kit Fijador Codo </t>
  </si>
  <si>
    <t xml:space="preserve">Kit Fijador de Hombro estéril </t>
  </si>
  <si>
    <t xml:space="preserve">Kit Fijador de Muñeca estéril </t>
  </si>
  <si>
    <t>Kit Fijador Mano y Pie estéril Mini</t>
  </si>
  <si>
    <t>Cabezal k-wire estéril para fijacion circular</t>
  </si>
  <si>
    <t>Cabezal tornillo estéril para fijacion circular</t>
  </si>
  <si>
    <t xml:space="preserve">Etiquetas en aluminio para Strut </t>
  </si>
  <si>
    <t xml:space="preserve">Extensión arco de pie 5 - 7 - 10 agujeros estéril </t>
  </si>
  <si>
    <t>Kit para alineación progresiva de tibia</t>
  </si>
  <si>
    <t xml:space="preserve">Soporte angular 90º/ multifuncional estéril </t>
  </si>
  <si>
    <t>Rocker Rail arco de pie  estéril</t>
  </si>
  <si>
    <t xml:space="preserve">Marcadores de RX </t>
  </si>
  <si>
    <t>Soporte para Hibrido fijador circular/ER</t>
  </si>
  <si>
    <t xml:space="preserve">Strut Telescópico bidireccional 80 mm/ 100mm  y 150mm estéril </t>
  </si>
  <si>
    <t>Soporte para Hibrido Fijador circular/FEP</t>
  </si>
  <si>
    <t xml:space="preserve">Strut Telescópico unidereccional 65 mm/ 80mm/ 100mm/ 150mm estéril </t>
  </si>
  <si>
    <t>Articulación codo con barras</t>
  </si>
  <si>
    <t>Cabezal codo</t>
  </si>
  <si>
    <t>Kit emergencia Pilón Tibial estéril</t>
  </si>
  <si>
    <t xml:space="preserve">Kit estéril para hombro y rodilla </t>
  </si>
  <si>
    <t xml:space="preserve">Kit estéril dediles </t>
  </si>
  <si>
    <t>Fijador externo pelvis Kit Estándar</t>
  </si>
  <si>
    <t>Fijador externo pelvis Kit Grande</t>
  </si>
  <si>
    <t>Fijador externo pelvis Kit Pequeño</t>
  </si>
  <si>
    <t>Bote de 300ml para uso con sistema de terapia de presión negativa. Formado por recipiente esmerilado sellado con y sin solidificador y tubería del recipiente.</t>
  </si>
  <si>
    <t>Bote de 800ml para uso con sistema de terapia de presión negativa. Formado por recipiente esmerilado sellado con y sin solidificador y tubería del recipiente.</t>
  </si>
  <si>
    <t>LOTE 1. INTRAOPERATORIO VARIADO</t>
  </si>
  <si>
    <t>LOTE 2. CONTENEDORES Y CESTAS PORTAINSTRUMENTOS</t>
  </si>
  <si>
    <t>LOTE 3. TERAPIA PRESION NEGATIVA</t>
  </si>
  <si>
    <t>Otros fármacos específicos.</t>
  </si>
  <si>
    <t>3009KITS00002</t>
  </si>
  <si>
    <t>PW-S-38073</t>
  </si>
  <si>
    <t>Arcos grandes o pequeños ClickIT Smart con cabezales</t>
  </si>
  <si>
    <t>Arco para pie Ø 140 mm a 160mm estéril</t>
  </si>
  <si>
    <t>Aro completo Ø120 mm a 220mm estéril (integrado por 2 medios aros)</t>
  </si>
  <si>
    <t>BARRA AD “U”  emergencia Ø150 a 210 esteril</t>
  </si>
  <si>
    <t>Barra de extensión estéril, 20 mm hasta 60mm</t>
  </si>
  <si>
    <t xml:space="preserve">Barra estéril Ø12 L100 mm hasta 400mm </t>
  </si>
  <si>
    <t xml:space="preserve">Barra estéril Ø6 L100 mm hasta 400mm </t>
  </si>
  <si>
    <t xml:space="preserve">Barra roscada M6x100 mm hasta 300 estéril </t>
  </si>
  <si>
    <t>Sector Ø160 mm hasta 200 estéril</t>
  </si>
  <si>
    <t xml:space="preserve">Strut fijo 30 mm y 50 hasta 150mm estéril </t>
  </si>
  <si>
    <t>Tornillo con Hidroxiapatita estéril de 5x80 hasta 140mm</t>
  </si>
  <si>
    <t>Tornillo con Hidroxiapatita estéril de 6x100 mm hasta 180</t>
  </si>
  <si>
    <t>Tornillo Cortical Autoperforante Ø 6 X 100 mm hasta 240mm</t>
  </si>
  <si>
    <t xml:space="preserve">Tornillo Esponjosa Autoperforante Ø 6 X 100 mm hasta 240mm </t>
  </si>
  <si>
    <t>Tornillo estéril, Ø2 x 30 mm hasta 60mm, rosca 10 mm</t>
  </si>
  <si>
    <t>Tornillo estéril, Ø2,5 x 50 mm hasta 80mm, rosca 12 mm</t>
  </si>
  <si>
    <t>Tornillo estéril, Ø3 x 60 mm hasta 90, rosca 20 mm</t>
  </si>
  <si>
    <t>Arco 5/8 Ø 120mm hasta 220mm estéril</t>
  </si>
  <si>
    <t>Aguja k-wire sin y con oliva Ø1,8x400 mm</t>
  </si>
  <si>
    <t>Aguja k-wire sin y con oliva Ø1,8 X 400MM</t>
  </si>
  <si>
    <t>Barra roscada de  Ø 3.0 (grande, mediana o pequeña) con tuercas</t>
  </si>
  <si>
    <t>Tornillo Esponjosa Autoperforante Ø 4 y 5 X 80 mm hasta 140mm</t>
  </si>
  <si>
    <t>Tornillo cortical autoperforante Ø4-5 x 150, rosca 30mm y 40mm</t>
  </si>
  <si>
    <t>Tornillo Cortical Autoperforante Ø 4 y 5 X 80 mm hasta 140- 160 mm</t>
  </si>
  <si>
    <t>Tornillo cortical autoperforador Ø6x250 rosca 40mm/ 55/ 70/ 85mm ST y HAP estéril</t>
  </si>
  <si>
    <t>Tornillo cortical autoperforador Ø6x150 rosca 30mm/ 40/  55/ 70/ 85mmST y HAP estéril</t>
  </si>
  <si>
    <t>Tornillo cortical autoperforador Ø5x150 rosca 30mm y 40mm hasta 70mm ST y HAP estéril</t>
  </si>
  <si>
    <t xml:space="preserve">Hoja de sierra primecut + 1.27 x 090 x 20 y 25mm </t>
  </si>
  <si>
    <t>Sujeción para la zona del biceps y para la zona del antebrazo</t>
  </si>
  <si>
    <t>Atrapadedos grande y pequeño</t>
  </si>
  <si>
    <t xml:space="preserve">Fresa redonda, media, oval larga, carburo 3mm y 4mm </t>
  </si>
  <si>
    <t>3180IMPL00803</t>
  </si>
  <si>
    <t>3180IMPL00804</t>
  </si>
  <si>
    <t>3180IMPL00805</t>
  </si>
  <si>
    <t>3180IMPL00806</t>
  </si>
  <si>
    <t>3180IMPL00807</t>
  </si>
  <si>
    <t>3180IMPL00808</t>
  </si>
  <si>
    <t>3180IMPL00809</t>
  </si>
  <si>
    <t>3180IMPL00810</t>
  </si>
  <si>
    <t>3180IMPL00811</t>
  </si>
  <si>
    <t>3180IMPL00812</t>
  </si>
  <si>
    <t>3180IMPL00813</t>
  </si>
  <si>
    <t>3180IMPL00814</t>
  </si>
  <si>
    <t>3180IMPL00815</t>
  </si>
  <si>
    <t>3180IMPL00816</t>
  </si>
  <si>
    <t>3180IMPL00817</t>
  </si>
  <si>
    <t>3180IMPL00818</t>
  </si>
  <si>
    <t>3180IMPL00819</t>
  </si>
  <si>
    <t>3180IMPL00820</t>
  </si>
  <si>
    <t>3180IMPL00821</t>
  </si>
  <si>
    <t>3180IMPL00822</t>
  </si>
  <si>
    <t>3180IMPL00823</t>
  </si>
  <si>
    <t>3180IMPL00824</t>
  </si>
  <si>
    <t>3180IMPL00825</t>
  </si>
  <si>
    <t>3180IMPL00826</t>
  </si>
  <si>
    <t>3180IMPL00827</t>
  </si>
  <si>
    <t>3180IMPL00828</t>
  </si>
  <si>
    <t>3180IMPL00829</t>
  </si>
  <si>
    <t>3180IMPL00830</t>
  </si>
  <si>
    <t>3180IMPL00831</t>
  </si>
  <si>
    <t>3180IMPL00832</t>
  </si>
  <si>
    <t>3180IMPL00833</t>
  </si>
  <si>
    <t>3180IMPL00834</t>
  </si>
  <si>
    <t>3180IMPL00835</t>
  </si>
  <si>
    <t>3180IMPL00836</t>
  </si>
  <si>
    <t>3180IMPL00837</t>
  </si>
  <si>
    <t>3180IMPL00838</t>
  </si>
  <si>
    <t>3180IMPL00839</t>
  </si>
  <si>
    <t>3180IMPL00840</t>
  </si>
  <si>
    <t>3180IMPL00841</t>
  </si>
  <si>
    <t>3180IMPL00842</t>
  </si>
  <si>
    <t>3180IMPL00843</t>
  </si>
  <si>
    <t>3180IMPL00844</t>
  </si>
  <si>
    <t>3180IMPL00845</t>
  </si>
  <si>
    <t>3180IMPL00846</t>
  </si>
  <si>
    <t>3180IMPL00847</t>
  </si>
  <si>
    <t>3180IMPL00848</t>
  </si>
  <si>
    <t>3180IMPL00849</t>
  </si>
  <si>
    <t>3180IMPL00850</t>
  </si>
  <si>
    <t>3180IMPL00851</t>
  </si>
  <si>
    <t>3180IMPL00852</t>
  </si>
  <si>
    <t>3180IMPL00853</t>
  </si>
  <si>
    <t>3180IMPL00854</t>
  </si>
  <si>
    <t>3180IMPL00855</t>
  </si>
  <si>
    <t>3180IMPL00856</t>
  </si>
  <si>
    <t>3180IMPL00857</t>
  </si>
  <si>
    <t>3180IMPL00858</t>
  </si>
  <si>
    <t>3180IMPL00859</t>
  </si>
  <si>
    <t>3180IMPL00860</t>
  </si>
  <si>
    <t>3180IMPL00861</t>
  </si>
  <si>
    <t>3180IMPL00862</t>
  </si>
  <si>
    <t>3180IMPL00863</t>
  </si>
  <si>
    <t>3180IMPL00864</t>
  </si>
  <si>
    <t>3180IMPL00865</t>
  </si>
  <si>
    <t>3180IMPL00866</t>
  </si>
  <si>
    <t>3180IMPL00867</t>
  </si>
  <si>
    <t>3180IMPL00868</t>
  </si>
  <si>
    <t>3180IMPL00869</t>
  </si>
  <si>
    <t>3180IMPL00870</t>
  </si>
  <si>
    <t>3180IMPL00871</t>
  </si>
  <si>
    <t>3180IMPL00872</t>
  </si>
  <si>
    <t>3180IMPL00873</t>
  </si>
  <si>
    <t>3180IMPL00874</t>
  </si>
  <si>
    <t>3180IMPL00875</t>
  </si>
  <si>
    <t>3180IMPL00876</t>
  </si>
  <si>
    <t>3180IMPL00877</t>
  </si>
  <si>
    <t>3180IMPL00878</t>
  </si>
  <si>
    <t>3180IMPL00879</t>
  </si>
  <si>
    <t>3180IMPL00880</t>
  </si>
  <si>
    <t>3180IMPL00881</t>
  </si>
  <si>
    <t>3180IMPL00882</t>
  </si>
  <si>
    <t>3180IMPL00883</t>
  </si>
  <si>
    <t>3180IMPL00884</t>
  </si>
  <si>
    <t>3180IMPL00885</t>
  </si>
  <si>
    <t>3180IMPL00886</t>
  </si>
  <si>
    <t>3180IMPL00887</t>
  </si>
  <si>
    <t>3180IMPL00888</t>
  </si>
  <si>
    <t>Material de curas, suturas y apósitos.</t>
  </si>
  <si>
    <t>Otro material sanitario.</t>
  </si>
  <si>
    <t>Productos Farmacéuticos</t>
  </si>
  <si>
    <t>Instrumental y pequeño utillaje</t>
  </si>
  <si>
    <t>Instrumental y pequeño utillaje de uso clínico.</t>
  </si>
  <si>
    <t>3200INST00027</t>
  </si>
  <si>
    <t>3180IMPL00889</t>
  </si>
  <si>
    <t>3180IMPL00890</t>
  </si>
  <si>
    <t>3190QUIR00015</t>
  </si>
  <si>
    <t>3200INST00028</t>
  </si>
  <si>
    <t>3190QUIR00016</t>
  </si>
  <si>
    <t>3190QUIR00017</t>
  </si>
  <si>
    <t>3200ESTE00005</t>
  </si>
  <si>
    <t>3200ESTE00006</t>
  </si>
  <si>
    <t>3200ESTE00007</t>
  </si>
  <si>
    <t>3200ESTE00008</t>
  </si>
  <si>
    <t>3200ESTE00009</t>
  </si>
  <si>
    <t>3200ESTE00010</t>
  </si>
  <si>
    <t>3200ESTE00011</t>
  </si>
  <si>
    <t>3200ESTE00012</t>
  </si>
  <si>
    <t>3200ESTE00013</t>
  </si>
  <si>
    <t>3200ESTE00014</t>
  </si>
  <si>
    <t>3200ESTE00015</t>
  </si>
  <si>
    <t>3200ESTE00016</t>
  </si>
  <si>
    <t>3200ESTE00017</t>
  </si>
  <si>
    <t>3200ESTE00018</t>
  </si>
  <si>
    <t>3200ESTE00019</t>
  </si>
  <si>
    <t>3200ESTE00020</t>
  </si>
  <si>
    <t>3200ESTE00021</t>
  </si>
  <si>
    <t>3200ESTE00022</t>
  </si>
  <si>
    <t>3200ESTE00023</t>
  </si>
  <si>
    <t>3190QUIR00018</t>
  </si>
  <si>
    <t>3200ADAP00014</t>
  </si>
  <si>
    <t>3120KITS00001</t>
  </si>
  <si>
    <t>3120KITS00002</t>
  </si>
  <si>
    <t>3120KITS00003</t>
  </si>
  <si>
    <t>3120KITS00004</t>
  </si>
  <si>
    <t>3120KITS00005</t>
  </si>
  <si>
    <t>3120KITS00006</t>
  </si>
  <si>
    <t>Aguja kirschner de  ø 0.6 con doble punta longitud 70 acero</t>
  </si>
  <si>
    <t>3200QUIR00003</t>
  </si>
  <si>
    <t>3200QUIR00004</t>
  </si>
  <si>
    <t>3200QUIR00005</t>
  </si>
  <si>
    <t>3200QUIR00006</t>
  </si>
  <si>
    <t>3200QUIR00007</t>
  </si>
  <si>
    <t>3200QUIR00008</t>
  </si>
  <si>
    <t>3200QUIR00009</t>
  </si>
  <si>
    <t>3200QUIR00010</t>
  </si>
  <si>
    <t>3200QUIR00011</t>
  </si>
  <si>
    <t>3200QUIR00012</t>
  </si>
  <si>
    <t>3200QUIR00013</t>
  </si>
  <si>
    <t>3200QUIR00014</t>
  </si>
  <si>
    <t>3200QUIR00015</t>
  </si>
  <si>
    <t>3200QUIR00016</t>
  </si>
  <si>
    <t>3190QUIR00019</t>
  </si>
  <si>
    <t>3200QUIR00017</t>
  </si>
  <si>
    <t>3200INST00029</t>
  </si>
  <si>
    <t>3200INST00030</t>
  </si>
  <si>
    <t>3100ROPA00001</t>
  </si>
  <si>
    <t>3100ROPA00002</t>
  </si>
  <si>
    <t>Delantal modelo cirugia version supreme sin plomo, 0,35 mm eq. pb. talla pequeña, mediana, grande, extra grande</t>
  </si>
  <si>
    <t>3200INST00031</t>
  </si>
  <si>
    <t>3200INST00032</t>
  </si>
  <si>
    <t>3200INST00033</t>
  </si>
  <si>
    <t>3200INST00034</t>
  </si>
  <si>
    <t>3200INST00035</t>
  </si>
  <si>
    <t>3200INST00036</t>
  </si>
  <si>
    <t>3200INST00037</t>
  </si>
  <si>
    <t>3200INST00038</t>
  </si>
  <si>
    <t>3200INST00039</t>
  </si>
  <si>
    <t>3200INST00040</t>
  </si>
  <si>
    <t>3200INST00041</t>
  </si>
  <si>
    <t>3200INST00042</t>
  </si>
  <si>
    <t>3200INST00043</t>
  </si>
  <si>
    <t>3200INST00044</t>
  </si>
  <si>
    <t>3200INST00045</t>
  </si>
  <si>
    <t>3200INST00046</t>
  </si>
  <si>
    <t>3200INST00047</t>
  </si>
  <si>
    <t>3200INST00048</t>
  </si>
  <si>
    <t>Cabestrillo inmovilizador Hombro Sling T-L</t>
  </si>
  <si>
    <t>Cabestrillo inmovilizador Hombro Sling T-XL</t>
  </si>
  <si>
    <t>Cabestrillo inmovilizador Hombro Sling S/M</t>
  </si>
  <si>
    <t>Ferula de aluminio de poliuretano de 50 x 2,5 cm x 0.8 mm</t>
  </si>
  <si>
    <t>Ferula de aluminio de poliuretano de 50 x 1,5 cm</t>
  </si>
  <si>
    <t>Ferula de aluminio de poliuretano de 50 x 2 cm x 0.8 mm. Caja 50 uds.</t>
  </si>
  <si>
    <t>Cabestrillo soporte cuello-puño. Caja 10 uds.</t>
  </si>
  <si>
    <t>3190FERU00022</t>
  </si>
  <si>
    <t>3190FERU00023</t>
  </si>
  <si>
    <t>3190FERU00024</t>
  </si>
  <si>
    <t>3190FERU00025</t>
  </si>
  <si>
    <t>3190FERU00026</t>
  </si>
  <si>
    <t>3190FERU00027</t>
  </si>
  <si>
    <t>3190FERU00028</t>
  </si>
  <si>
    <t>3190FERU00029</t>
  </si>
  <si>
    <t>3190FERU00030</t>
  </si>
  <si>
    <t>3190FERU00031</t>
  </si>
  <si>
    <t>3190FERU00032</t>
  </si>
  <si>
    <t>3190FERU00033</t>
  </si>
  <si>
    <t>3190FERU00034</t>
  </si>
  <si>
    <t>3190FERU00035</t>
  </si>
  <si>
    <t>3190FERU00036</t>
  </si>
  <si>
    <t>3190FERU00037</t>
  </si>
  <si>
    <t>3190FERU00038</t>
  </si>
  <si>
    <t>3190FERU00039</t>
  </si>
  <si>
    <t>3190FERU00040</t>
  </si>
  <si>
    <t>3190FERU00041</t>
  </si>
  <si>
    <t>3190FERU00042</t>
  </si>
  <si>
    <t>3190TIRA00011</t>
  </si>
  <si>
    <t>3190TIRA00012</t>
  </si>
  <si>
    <t>3190TIRA00013</t>
  </si>
  <si>
    <t>3190ORTE00001</t>
  </si>
  <si>
    <t>3190ORTE00002</t>
  </si>
  <si>
    <t>3190ORTE00003</t>
  </si>
  <si>
    <t>3190ORTE00004</t>
  </si>
  <si>
    <t>3190ORTE00005</t>
  </si>
  <si>
    <t>3190ORTE00006</t>
  </si>
  <si>
    <t>3190ORTE00007</t>
  </si>
  <si>
    <t>3190ORTE00008</t>
  </si>
  <si>
    <t>3190ORTE00009</t>
  </si>
  <si>
    <t>3190ORTE00010</t>
  </si>
  <si>
    <t>3190ORTE00011</t>
  </si>
  <si>
    <t>3190ORTE00012</t>
  </si>
  <si>
    <t>3190ORTE00013</t>
  </si>
  <si>
    <t>3190ORTE00014</t>
  </si>
  <si>
    <t>3190ORTE00015</t>
  </si>
  <si>
    <t>3190ORTE00016</t>
  </si>
  <si>
    <t>3190ORTE00017</t>
  </si>
  <si>
    <t>3190ORTE00018</t>
  </si>
  <si>
    <t>3190ORTE00019</t>
  </si>
  <si>
    <t>3190ORTE00020</t>
  </si>
  <si>
    <t>3190ORTE00021</t>
  </si>
  <si>
    <t>3190ORTE00022</t>
  </si>
  <si>
    <t>3190ORTE00023</t>
  </si>
  <si>
    <t>3190ORTE00024</t>
  </si>
  <si>
    <t>3190ORTE00025</t>
  </si>
  <si>
    <t>3190ORTE00026</t>
  </si>
  <si>
    <t>3190ORTE00027</t>
  </si>
  <si>
    <t>3190ORTE00028</t>
  </si>
  <si>
    <t>3190ORTE00029</t>
  </si>
  <si>
    <t>3190ORTE00030</t>
  </si>
  <si>
    <t>3190ORTE00031</t>
  </si>
  <si>
    <t>3190ORTE00032</t>
  </si>
  <si>
    <t>3190ORTE00033</t>
  </si>
  <si>
    <t>3190ORTE00034</t>
  </si>
  <si>
    <t>3190ORTE00035</t>
  </si>
  <si>
    <t>3190ORTE00036</t>
  </si>
  <si>
    <t>3190ORTE00037</t>
  </si>
  <si>
    <t>3190ORTE00038</t>
  </si>
  <si>
    <t>3190ORTE00039</t>
  </si>
  <si>
    <t>3190ORTE00040</t>
  </si>
  <si>
    <t>3190ORTE00041</t>
  </si>
  <si>
    <t>3190ORTE00042</t>
  </si>
  <si>
    <t>3190ORTE00043</t>
  </si>
  <si>
    <t>3190ORTE00044</t>
  </si>
  <si>
    <t>3190ORTE00045</t>
  </si>
  <si>
    <t>3190ORTE00046</t>
  </si>
  <si>
    <t>3190ORTE00047</t>
  </si>
  <si>
    <t>3190ORTE00048</t>
  </si>
  <si>
    <t>3190ORTE00049</t>
  </si>
  <si>
    <t>3190ORTE00050</t>
  </si>
  <si>
    <t>3190ORTE00051</t>
  </si>
  <si>
    <t>3190ORTE00052</t>
  </si>
  <si>
    <t>3190ORTE00053</t>
  </si>
  <si>
    <t>3190ORTE00054</t>
  </si>
  <si>
    <t>3190ORTE00055</t>
  </si>
  <si>
    <t>3190ORTE00056</t>
  </si>
  <si>
    <t>3190ORTE00057</t>
  </si>
  <si>
    <t>3190ORTE00058</t>
  </si>
  <si>
    <t>3190ORTE00059</t>
  </si>
  <si>
    <t>3190ORTE00060</t>
  </si>
  <si>
    <t>3190ORTE00061</t>
  </si>
  <si>
    <t>3190ORTE00062</t>
  </si>
  <si>
    <t>3190ORTE00063</t>
  </si>
  <si>
    <t>3190ORTE00064</t>
  </si>
  <si>
    <t>3190ORTE00065</t>
  </si>
  <si>
    <t>3190ORTE00066</t>
  </si>
  <si>
    <t>3190ORTE00067</t>
  </si>
  <si>
    <t>3190ORTE00068</t>
  </si>
  <si>
    <t>3190ORTE00069</t>
  </si>
  <si>
    <t>3190ORTE00070</t>
  </si>
  <si>
    <t>3190ORTE00071</t>
  </si>
  <si>
    <t>3190ORTE00072</t>
  </si>
  <si>
    <t>3190ORTE00073</t>
  </si>
  <si>
    <t>3190ORTE00074</t>
  </si>
  <si>
    <t>3190ORTE00075</t>
  </si>
  <si>
    <t>3190ORTE00076</t>
  </si>
  <si>
    <t>3190ORTE00077</t>
  </si>
  <si>
    <t>3190ORTE00078</t>
  </si>
  <si>
    <t>3190ORTE00079</t>
  </si>
  <si>
    <t>3190ORTE00080</t>
  </si>
  <si>
    <t>3190ORTE00081</t>
  </si>
  <si>
    <t>3190ORTE00082</t>
  </si>
  <si>
    <t>3190ORTE00083</t>
  </si>
  <si>
    <t>3190ORTE00084</t>
  </si>
  <si>
    <t>3190ORTE00085</t>
  </si>
  <si>
    <t>3190ORTE00086</t>
  </si>
  <si>
    <t>3190ORTE00087</t>
  </si>
  <si>
    <t>3190ORTE00088</t>
  </si>
  <si>
    <t>3190ORTE00089</t>
  </si>
  <si>
    <t>3190ORTE00090</t>
  </si>
  <si>
    <t>3190ORTE00091</t>
  </si>
  <si>
    <t>3190ORTE00092</t>
  </si>
  <si>
    <t>3190ORTE00093</t>
  </si>
  <si>
    <t>3190ORTE00094</t>
  </si>
  <si>
    <t>3190ORTE00095</t>
  </si>
  <si>
    <t>3190ORTE00096</t>
  </si>
  <si>
    <t>3190ORTE00097</t>
  </si>
  <si>
    <t>3190ORTE00098</t>
  </si>
  <si>
    <t>3581LABO00001</t>
  </si>
  <si>
    <t>Actualización del laboratorio de biomecánica y accesorios</t>
  </si>
  <si>
    <t>3200QUIR00018</t>
  </si>
  <si>
    <t>3200QUIR00019</t>
  </si>
  <si>
    <t>3120APOS00047</t>
  </si>
  <si>
    <t>3120APOS00048</t>
  </si>
  <si>
    <t>Ferula de aluminio de poliuretano de 50 x 1 cm</t>
  </si>
  <si>
    <t>Rodillera estabilizadora  con  flejes  metálicos  laterales  extraíbles  para  la  estabilización lateral. Descarga de la zona articular y hueco poplíteo. Con refuerzo flexible. T-P</t>
  </si>
  <si>
    <t>Hoja de sierra oscilante 13.5 x 64 x 0.6 mm (0.024 pulgadas)</t>
  </si>
  <si>
    <t>PRECIO UNITARIO OFERTADO SIN IVA</t>
  </si>
  <si>
    <t>PRECIO UNITARIO OFERTADO CON IVA</t>
  </si>
  <si>
    <t>OFERTA TOTAL 3 AÑOS SIN IVA</t>
  </si>
  <si>
    <t>OFERTA TOTAL 3 AÑOS CON IVA</t>
  </si>
  <si>
    <t>REFERENCIA FABRICANTE OFERTADO</t>
  </si>
  <si>
    <t>PBL 3 AÑOS SIN IVA</t>
  </si>
  <si>
    <t>PBL 3 AÑOS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</si>
</sst>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 _€"/>
  </numFmts>
  <fonts count="15" x14ac:knownFonts="1">
    <font>
      <sz val="11"/>
      <color theme="1"/>
      <name val="Verdana"/>
      <family val="2"/>
    </font>
    <font>
      <sz val="11"/>
      <color theme="1"/>
      <name val="Verdana"/>
      <family val="2"/>
    </font>
    <font>
      <sz val="11"/>
      <color theme="1"/>
      <name val="Ubuntu"/>
      <family val="2"/>
    </font>
    <font>
      <sz val="11"/>
      <color rgb="FF000000"/>
      <name val="Ubuntu"/>
      <family val="2"/>
    </font>
    <font>
      <sz val="10"/>
      <name val="Arial"/>
      <family val="2"/>
    </font>
    <font>
      <b/>
      <sz val="11"/>
      <color indexed="8"/>
      <name val="Ubuntu"/>
      <family val="2"/>
    </font>
    <font>
      <b/>
      <sz val="11"/>
      <color theme="1"/>
      <name val="Ubuntu"/>
      <family val="2"/>
    </font>
    <font>
      <sz val="11"/>
      <name val="Ubuntu"/>
      <family val="2"/>
    </font>
    <font>
      <sz val="8"/>
      <name val="Verdana"/>
      <family val="2"/>
    </font>
    <font>
      <b/>
      <sz val="11"/>
      <name val="Ubuntu"/>
      <family val="2"/>
    </font>
    <font>
      <sz val="11"/>
      <name val="Verdana"/>
      <family val="2"/>
    </font>
    <font>
      <sz val="11"/>
      <color theme="1"/>
      <name val="Aptos Narrow"/>
      <family val="2"/>
      <scheme val="minor"/>
    </font>
    <font>
      <b/>
      <sz val="11"/>
      <color theme="1"/>
      <name val="Verdana"/>
      <family val="2"/>
    </font>
    <font>
      <b/>
      <sz val="12"/>
      <color rgb="FF000000"/>
      <name val="Ubuntu"/>
      <family val="2"/>
    </font>
    <font>
      <b/>
      <sz val="10"/>
      <color theme="1"/>
      <name val="Ubuntu"/>
      <family val="2"/>
    </font>
  </fonts>
  <fills count="10">
    <fill>
      <patternFill patternType="none"/>
    </fill>
    <fill>
      <patternFill patternType="gray125"/>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rgb="FF00B0F0"/>
        <bgColor indexed="64"/>
      </patternFill>
    </fill>
    <fill>
      <patternFill patternType="solid">
        <fgColor rgb="FFFFC000"/>
        <bgColor indexed="64"/>
      </patternFill>
    </fill>
    <fill>
      <patternFill patternType="solid">
        <fgColor rgb="FFFFFF00"/>
        <bgColor indexed="64"/>
      </patternFill>
    </fill>
    <fill>
      <patternFill patternType="solid">
        <fgColor rgb="FFFFFFFF"/>
        <bgColor rgb="FF000000"/>
      </patternFill>
    </fill>
    <fill>
      <patternFill patternType="solid">
        <fgColor rgb="FFFFFFFF"/>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right/>
      <top/>
      <bottom style="thin">
        <color auto="1"/>
      </bottom>
      <diagonal/>
    </border>
    <border>
      <left style="thin">
        <color auto="1"/>
      </left>
      <right style="thin">
        <color auto="1"/>
      </right>
      <top/>
      <bottom style="thin">
        <color auto="1"/>
      </bottom>
      <diagonal/>
    </border>
  </borders>
  <cellStyleXfs count="8">
    <xf numFmtId="0" fontId="0" fillId="0" borderId="0"/>
    <xf numFmtId="0" fontId="4"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1" fillId="0" borderId="0"/>
    <xf numFmtId="0" fontId="4" fillId="0" borderId="0"/>
    <xf numFmtId="0" fontId="4" fillId="0" borderId="0"/>
  </cellStyleXfs>
  <cellXfs count="85">
    <xf numFmtId="0" fontId="0" fillId="0" borderId="0" xfId="0"/>
    <xf numFmtId="0" fontId="0" fillId="0" borderId="0" xfId="0" applyAlignment="1">
      <alignment wrapText="1"/>
    </xf>
    <xf numFmtId="0" fontId="5" fillId="2" borderId="1" xfId="1" applyFont="1" applyFill="1" applyBorder="1" applyAlignment="1">
      <alignment horizontal="center" vertical="center" wrapText="1"/>
    </xf>
    <xf numFmtId="49" fontId="5" fillId="2" borderId="1" xfId="1" applyNumberFormat="1" applyFont="1" applyFill="1" applyBorder="1" applyAlignment="1">
      <alignment horizontal="center" vertical="center" wrapText="1"/>
    </xf>
    <xf numFmtId="1" fontId="6" fillId="3" borderId="1" xfId="2" applyNumberFormat="1" applyFont="1" applyFill="1" applyBorder="1" applyAlignment="1">
      <alignment horizontal="center" vertical="center" wrapText="1"/>
    </xf>
    <xf numFmtId="2" fontId="6" fillId="3" borderId="1" xfId="2" applyNumberFormat="1"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0" borderId="1" xfId="0" applyFont="1" applyBorder="1" applyAlignment="1">
      <alignment horizontal="left" vertical="center" wrapText="1"/>
    </xf>
    <xf numFmtId="9" fontId="6" fillId="3" borderId="1" xfId="3" applyFont="1" applyFill="1" applyBorder="1" applyAlignment="1">
      <alignment horizontal="center" vertical="center" wrapText="1"/>
    </xf>
    <xf numFmtId="4" fontId="6" fillId="5" borderId="1" xfId="2" applyNumberFormat="1" applyFont="1" applyFill="1" applyBorder="1" applyAlignment="1">
      <alignment horizontal="center" vertical="center" wrapText="1"/>
    </xf>
    <xf numFmtId="4" fontId="6" fillId="6" borderId="1" xfId="2" applyNumberFormat="1" applyFont="1" applyFill="1" applyBorder="1" applyAlignment="1">
      <alignment horizontal="center" vertical="center" wrapText="1"/>
    </xf>
    <xf numFmtId="164" fontId="0" fillId="0" borderId="0" xfId="0" applyNumberForma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2" fontId="2" fillId="0" borderId="1" xfId="0" applyNumberFormat="1"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xf numFmtId="0" fontId="2" fillId="0" borderId="0" xfId="0" applyFont="1" applyAlignment="1">
      <alignment vertical="center"/>
    </xf>
    <xf numFmtId="0" fontId="2" fillId="0" borderId="0" xfId="0" applyFont="1" applyAlignment="1">
      <alignment horizontal="right" vertical="center"/>
    </xf>
    <xf numFmtId="0" fontId="0" fillId="0" borderId="0" xfId="0" applyAlignment="1">
      <alignment horizontal="right"/>
    </xf>
    <xf numFmtId="0" fontId="2" fillId="0" borderId="0" xfId="0" applyFont="1" applyAlignment="1">
      <alignment horizontal="left" vertical="center" wrapText="1"/>
    </xf>
    <xf numFmtId="0" fontId="1" fillId="0" borderId="0" xfId="0" applyFont="1" applyAlignment="1">
      <alignment horizontal="center" vertical="center"/>
    </xf>
    <xf numFmtId="0" fontId="0" fillId="0" borderId="0" xfId="0" applyAlignment="1">
      <alignment vertical="center"/>
    </xf>
    <xf numFmtId="0" fontId="0" fillId="0" borderId="0" xfId="0" applyAlignment="1">
      <alignment horizontal="left" vertical="center" wrapText="1"/>
    </xf>
    <xf numFmtId="0" fontId="2" fillId="4" borderId="1" xfId="0" applyFont="1" applyFill="1" applyBorder="1" applyAlignment="1">
      <alignment horizontal="center" vertical="center" wrapText="1"/>
    </xf>
    <xf numFmtId="4" fontId="6" fillId="6" borderId="1" xfId="2" applyNumberFormat="1" applyFont="1" applyFill="1" applyBorder="1" applyAlignment="1">
      <alignment horizontal="left" vertical="center" wrapText="1"/>
    </xf>
    <xf numFmtId="0" fontId="3" fillId="0" borderId="1" xfId="0" applyFont="1" applyBorder="1" applyAlignment="1">
      <alignment horizontal="center" vertical="center" wrapText="1"/>
    </xf>
    <xf numFmtId="0" fontId="7" fillId="0" borderId="2" xfId="0" applyFont="1" applyBorder="1" applyAlignment="1">
      <alignment horizontal="center" vertical="center" wrapText="1"/>
    </xf>
    <xf numFmtId="4"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4" fontId="6" fillId="6" borderId="1" xfId="2" applyNumberFormat="1" applyFont="1" applyFill="1" applyBorder="1" applyAlignment="1">
      <alignment vertical="center" wrapText="1"/>
    </xf>
    <xf numFmtId="0" fontId="2" fillId="0" borderId="0" xfId="0" applyFont="1"/>
    <xf numFmtId="0" fontId="7" fillId="0" borderId="1" xfId="0" applyFont="1" applyBorder="1" applyAlignment="1">
      <alignment horizontal="center" vertical="center" wrapText="1"/>
    </xf>
    <xf numFmtId="2" fontId="2" fillId="0" borderId="1" xfId="0" applyNumberFormat="1" applyFont="1" applyBorder="1" applyAlignment="1">
      <alignment horizontal="left" vertical="center" wrapText="1"/>
    </xf>
    <xf numFmtId="9" fontId="7" fillId="0" borderId="1" xfId="4" applyFont="1" applyBorder="1" applyAlignment="1">
      <alignment horizontal="center" vertical="center" wrapText="1"/>
    </xf>
    <xf numFmtId="9" fontId="7" fillId="0" borderId="1" xfId="4" applyFont="1" applyFill="1" applyBorder="1" applyAlignment="1">
      <alignment horizontal="center" vertical="center" wrapText="1"/>
    </xf>
    <xf numFmtId="9" fontId="2" fillId="0" borderId="1" xfId="0" applyNumberFormat="1" applyFont="1" applyBorder="1" applyAlignment="1">
      <alignment horizontal="center" vertical="center"/>
    </xf>
    <xf numFmtId="9" fontId="2" fillId="0" borderId="1" xfId="0" applyNumberFormat="1" applyFont="1" applyBorder="1" applyAlignment="1">
      <alignment horizontal="center" vertical="center" wrapText="1"/>
    </xf>
    <xf numFmtId="0" fontId="5" fillId="2" borderId="3" xfId="1" applyFont="1" applyFill="1" applyBorder="1" applyAlignment="1">
      <alignment horizontal="center" vertical="center" wrapText="1"/>
    </xf>
    <xf numFmtId="0" fontId="3" fillId="4" borderId="1" xfId="0" applyFont="1" applyFill="1" applyBorder="1" applyAlignment="1">
      <alignment horizontal="left" vertical="center" wrapText="1"/>
    </xf>
    <xf numFmtId="0" fontId="7" fillId="0" borderId="1" xfId="0" applyFont="1" applyBorder="1" applyAlignment="1">
      <alignment horizontal="left" vertical="center" wrapText="1"/>
    </xf>
    <xf numFmtId="2" fontId="3" fillId="0" borderId="1" xfId="0" applyNumberFormat="1" applyFont="1" applyBorder="1" applyAlignment="1">
      <alignment horizontal="center" vertical="center" wrapText="1" shrinkToFit="1"/>
    </xf>
    <xf numFmtId="1" fontId="3" fillId="0" borderId="1" xfId="0" applyNumberFormat="1" applyFont="1" applyBorder="1" applyAlignment="1">
      <alignment horizontal="center" vertical="center" wrapText="1" shrinkToFit="1"/>
    </xf>
    <xf numFmtId="164" fontId="2"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165" fontId="6" fillId="3" borderId="1" xfId="2" applyNumberFormat="1" applyFont="1" applyFill="1" applyBorder="1" applyAlignment="1">
      <alignment horizontal="center" vertical="center" wrapText="1"/>
    </xf>
    <xf numFmtId="165"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xf>
    <xf numFmtId="1" fontId="0" fillId="0" borderId="0" xfId="0" applyNumberFormat="1"/>
    <xf numFmtId="164" fontId="6" fillId="5" borderId="1" xfId="2" applyNumberFormat="1" applyFont="1" applyFill="1" applyBorder="1" applyAlignment="1">
      <alignment horizontal="center" vertical="center" wrapText="1"/>
    </xf>
    <xf numFmtId="0" fontId="7" fillId="0" borderId="1" xfId="6" applyFont="1" applyBorder="1" applyAlignment="1">
      <alignment horizontal="center" vertical="center" wrapText="1"/>
    </xf>
    <xf numFmtId="0" fontId="3" fillId="9" borderId="1" xfId="0" applyFont="1" applyFill="1" applyBorder="1" applyAlignment="1">
      <alignment vertical="center" wrapText="1"/>
    </xf>
    <xf numFmtId="0" fontId="0" fillId="0" borderId="0" xfId="0" applyAlignment="1">
      <alignment horizontal="center"/>
    </xf>
    <xf numFmtId="2" fontId="7" fillId="0" borderId="1" xfId="7"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7" fillId="0" borderId="1" xfId="0" applyNumberFormat="1" applyFont="1" applyBorder="1" applyAlignment="1">
      <alignment horizontal="center" vertical="center"/>
    </xf>
    <xf numFmtId="164" fontId="2" fillId="0" borderId="0" xfId="0" applyNumberFormat="1" applyFont="1"/>
    <xf numFmtId="164" fontId="7" fillId="0" borderId="1" xfId="6" applyNumberFormat="1" applyFont="1" applyBorder="1" applyAlignment="1">
      <alignment horizontal="center" vertical="center" wrapText="1"/>
    </xf>
    <xf numFmtId="164" fontId="9" fillId="3" borderId="1" xfId="2" applyNumberFormat="1" applyFont="1" applyFill="1" applyBorder="1" applyAlignment="1">
      <alignment horizontal="center" vertical="center" wrapText="1"/>
    </xf>
    <xf numFmtId="164" fontId="7" fillId="0" borderId="2" xfId="0" applyNumberFormat="1" applyFont="1" applyBorder="1" applyAlignment="1">
      <alignment horizontal="center" vertical="center" wrapText="1" shrinkToFit="1"/>
    </xf>
    <xf numFmtId="164" fontId="7" fillId="0" borderId="2" xfId="0" applyNumberFormat="1" applyFont="1" applyBorder="1" applyAlignment="1">
      <alignment horizontal="center" vertical="center" shrinkToFit="1"/>
    </xf>
    <xf numFmtId="164" fontId="10" fillId="0" borderId="0" xfId="0" applyNumberFormat="1" applyFont="1"/>
    <xf numFmtId="0" fontId="7" fillId="0" borderId="2" xfId="0" applyFont="1" applyBorder="1" applyAlignment="1">
      <alignment horizontal="left" vertical="center" wrapText="1"/>
    </xf>
    <xf numFmtId="0" fontId="0" fillId="0" borderId="0" xfId="0" applyAlignment="1">
      <alignment vertical="center" wrapText="1"/>
    </xf>
    <xf numFmtId="164" fontId="7" fillId="8" borderId="1" xfId="0" applyNumberFormat="1" applyFont="1" applyFill="1" applyBorder="1" applyAlignment="1">
      <alignment horizontal="center" vertical="center"/>
    </xf>
    <xf numFmtId="164" fontId="6" fillId="3" borderId="1" xfId="2" applyNumberFormat="1" applyFont="1" applyFill="1" applyBorder="1" applyAlignment="1">
      <alignment horizontal="center" vertical="center" wrapText="1"/>
    </xf>
    <xf numFmtId="0" fontId="13" fillId="2" borderId="4" xfId="0" applyFont="1" applyFill="1" applyBorder="1" applyAlignment="1">
      <alignment horizontal="center"/>
    </xf>
    <xf numFmtId="0" fontId="12" fillId="2" borderId="1" xfId="0" applyFont="1" applyFill="1" applyBorder="1" applyAlignment="1">
      <alignment horizontal="center"/>
    </xf>
    <xf numFmtId="0" fontId="14" fillId="7" borderId="1" xfId="0" applyFont="1" applyFill="1" applyBorder="1" applyAlignment="1">
      <alignment horizontal="center" vertical="center" wrapText="1"/>
    </xf>
    <xf numFmtId="164" fontId="2" fillId="7" borderId="1" xfId="0" applyNumberFormat="1" applyFont="1" applyFill="1" applyBorder="1" applyAlignment="1" applyProtection="1">
      <alignment horizontal="center" vertical="center"/>
      <protection locked="0"/>
    </xf>
    <xf numFmtId="0" fontId="2" fillId="7" borderId="1" xfId="0" applyFont="1" applyFill="1" applyBorder="1" applyAlignment="1" applyProtection="1">
      <alignment horizontal="center" vertical="center"/>
      <protection locked="0"/>
    </xf>
    <xf numFmtId="0" fontId="9" fillId="7" borderId="5" xfId="0" applyFont="1" applyFill="1" applyBorder="1" applyAlignment="1">
      <alignment horizontal="center" vertical="center" wrapText="1"/>
    </xf>
    <xf numFmtId="164" fontId="9" fillId="7" borderId="5" xfId="0" applyNumberFormat="1" applyFont="1" applyFill="1" applyBorder="1" applyAlignment="1">
      <alignment horizontal="center" vertical="center"/>
    </xf>
    <xf numFmtId="0" fontId="7" fillId="0" borderId="0" xfId="0" applyFont="1" applyAlignment="1">
      <alignment horizontal="center" vertical="center"/>
    </xf>
    <xf numFmtId="0" fontId="9" fillId="7" borderId="1" xfId="0" applyFont="1" applyFill="1" applyBorder="1" applyAlignment="1">
      <alignment horizontal="center" vertical="center" wrapText="1"/>
    </xf>
    <xf numFmtId="164" fontId="9" fillId="7" borderId="1" xfId="0" applyNumberFormat="1" applyFont="1" applyFill="1" applyBorder="1" applyAlignment="1">
      <alignment horizontal="center" vertical="center"/>
    </xf>
    <xf numFmtId="0" fontId="2" fillId="0" borderId="0" xfId="0" applyFont="1" applyAlignment="1">
      <alignment horizontal="center" vertical="center"/>
    </xf>
    <xf numFmtId="164" fontId="9" fillId="7" borderId="5" xfId="0" applyNumberFormat="1" applyFont="1" applyFill="1" applyBorder="1" applyAlignment="1">
      <alignment horizontal="center" vertical="center" wrapText="1"/>
    </xf>
    <xf numFmtId="164" fontId="9" fillId="7" borderId="1" xfId="0" applyNumberFormat="1" applyFont="1" applyFill="1" applyBorder="1" applyAlignment="1">
      <alignment horizontal="center" vertical="center" wrapText="1"/>
    </xf>
    <xf numFmtId="0" fontId="7" fillId="4" borderId="1" xfId="6" applyFont="1" applyFill="1" applyBorder="1" applyAlignment="1">
      <alignment horizontal="center" vertical="center" wrapText="1"/>
    </xf>
    <xf numFmtId="165" fontId="0" fillId="0" borderId="0" xfId="0" applyNumberFormat="1" applyAlignment="1">
      <alignment horizontal="center" vertical="center" wrapText="1"/>
    </xf>
    <xf numFmtId="164" fontId="0" fillId="0" borderId="0" xfId="0" applyNumberFormat="1" applyAlignment="1">
      <alignment horizontal="center" vertical="center" wrapText="1"/>
    </xf>
    <xf numFmtId="164" fontId="2" fillId="0" borderId="0" xfId="0" applyNumberFormat="1" applyFont="1" applyAlignment="1">
      <alignment horizontal="center" vertical="center"/>
    </xf>
  </cellXfs>
  <cellStyles count="8">
    <cellStyle name="Normal" xfId="0" builtinId="0"/>
    <cellStyle name="Normal 2" xfId="5" xr:uid="{337ED1D3-9E8B-4E1D-976C-006D52CD8964}"/>
    <cellStyle name="Normal 3" xfId="6" xr:uid="{F1AEE70B-4CC4-4131-801E-3EF43F6449A4}"/>
    <cellStyle name="Normal 3 2" xfId="7" xr:uid="{23BA3D20-7AEE-4DFE-B8C1-34BD1BE6D93B}"/>
    <cellStyle name="Normal 5" xfId="2" xr:uid="{C298ACE7-1FEA-45B7-9D49-C37992EE5921}"/>
    <cellStyle name="Normal_Hoja1" xfId="1" xr:uid="{639D42A1-E0DF-404B-BB80-3CFA88525CCE}"/>
    <cellStyle name="Porcentaje" xfId="4" builtinId="5"/>
    <cellStyle name="Porcentaje 2" xfId="3" xr:uid="{F523DE49-24B8-46CD-ABB8-05AFD26DAB3E}"/>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24ED0-FF6E-4E07-AEEB-9B3E12F9ABCB}">
  <sheetPr>
    <tabColor rgb="FFFFC000"/>
  </sheetPr>
  <dimension ref="A1:S14"/>
  <sheetViews>
    <sheetView topLeftCell="F1" workbookViewId="0">
      <selection activeCell="O7" sqref="O7"/>
    </sheetView>
  </sheetViews>
  <sheetFormatPr baseColWidth="10" defaultColWidth="10.90625" defaultRowHeight="13.2" x14ac:dyDescent="0.2"/>
  <cols>
    <col min="1" max="1" width="13.90625" style="33" hidden="1" customWidth="1"/>
    <col min="2" max="2" width="14.453125" style="33" hidden="1" customWidth="1"/>
    <col min="3" max="3" width="15.453125" style="33" customWidth="1"/>
    <col min="4" max="4" width="12.36328125" style="33" hidden="1" customWidth="1"/>
    <col min="5" max="5" width="0" style="33" hidden="1" customWidth="1"/>
    <col min="6" max="6" width="27.08984375" style="33" customWidth="1"/>
    <col min="7" max="9" width="10.90625" style="33"/>
    <col min="10" max="10" width="13" style="33" customWidth="1"/>
    <col min="11" max="11" width="11.81640625" style="33" bestFit="1" customWidth="1"/>
    <col min="12" max="12" width="14" style="33" customWidth="1"/>
    <col min="13" max="14" width="10.90625" style="33"/>
    <col min="15" max="15" width="16.7265625" style="33" customWidth="1"/>
    <col min="16" max="16" width="18.26953125" style="33" customWidth="1"/>
    <col min="17" max="17" width="14.90625" style="33" customWidth="1"/>
    <col min="18" max="18" width="13.26953125" style="33" customWidth="1"/>
    <col min="19" max="19" width="14.08984375" style="33" customWidth="1"/>
    <col min="20" max="16384" width="10.90625" style="33"/>
  </cols>
  <sheetData>
    <row r="1" spans="1:19" ht="16.8" x14ac:dyDescent="0.35">
      <c r="C1" s="68" t="s">
        <v>361</v>
      </c>
      <c r="D1" s="68"/>
      <c r="E1" s="68"/>
      <c r="F1" s="68"/>
      <c r="G1" s="68"/>
      <c r="H1" s="68"/>
      <c r="I1" s="68"/>
      <c r="J1" s="68"/>
      <c r="K1" s="68"/>
      <c r="L1" s="68"/>
      <c r="M1" s="68"/>
      <c r="N1" s="68"/>
    </row>
    <row r="2" spans="1:19" ht="52.8" x14ac:dyDescent="0.2">
      <c r="A2" s="2" t="s">
        <v>2</v>
      </c>
      <c r="B2" s="2" t="s">
        <v>3</v>
      </c>
      <c r="C2" s="3" t="s">
        <v>4</v>
      </c>
      <c r="D2" s="3" t="s">
        <v>5</v>
      </c>
      <c r="E2" s="3" t="s">
        <v>0</v>
      </c>
      <c r="F2" s="2" t="s">
        <v>6</v>
      </c>
      <c r="G2" s="4" t="s">
        <v>12</v>
      </c>
      <c r="H2" s="5" t="s">
        <v>7</v>
      </c>
      <c r="I2" s="8" t="s">
        <v>1</v>
      </c>
      <c r="J2" s="5" t="s">
        <v>10</v>
      </c>
      <c r="K2" s="9" t="s">
        <v>13</v>
      </c>
      <c r="L2" s="9" t="s">
        <v>14</v>
      </c>
      <c r="M2" s="10" t="s">
        <v>15</v>
      </c>
      <c r="N2" s="27" t="s">
        <v>11</v>
      </c>
      <c r="O2" s="70" t="s">
        <v>701</v>
      </c>
      <c r="P2" s="70" t="s">
        <v>702</v>
      </c>
      <c r="Q2" s="70" t="s">
        <v>703</v>
      </c>
      <c r="R2" s="70" t="s">
        <v>704</v>
      </c>
      <c r="S2" s="70" t="s">
        <v>705</v>
      </c>
    </row>
    <row r="3" spans="1:19" ht="26.4" x14ac:dyDescent="0.2">
      <c r="A3" s="12" t="s">
        <v>8</v>
      </c>
      <c r="B3" s="12" t="s">
        <v>9</v>
      </c>
      <c r="C3" s="13" t="s">
        <v>490</v>
      </c>
      <c r="D3" s="13" t="s">
        <v>366</v>
      </c>
      <c r="E3" s="14">
        <v>1</v>
      </c>
      <c r="F3" s="26" t="s">
        <v>315</v>
      </c>
      <c r="G3" s="13">
        <v>9</v>
      </c>
      <c r="H3" s="56">
        <v>132</v>
      </c>
      <c r="I3" s="38">
        <v>0.1</v>
      </c>
      <c r="J3" s="56">
        <f>H3*(1+I3)</f>
        <v>145.20000000000002</v>
      </c>
      <c r="K3" s="56">
        <f>H3*G3</f>
        <v>1188</v>
      </c>
      <c r="L3" s="56">
        <f>G3*J3</f>
        <v>1306.8000000000002</v>
      </c>
      <c r="M3" s="13" t="s">
        <v>18</v>
      </c>
      <c r="N3" s="13">
        <v>1</v>
      </c>
      <c r="O3" s="71"/>
      <c r="P3" s="45">
        <f>O3+(O3*I3)</f>
        <v>0</v>
      </c>
      <c r="Q3" s="45">
        <f>G3*O3</f>
        <v>0</v>
      </c>
      <c r="R3" s="45">
        <f>P3*G3</f>
        <v>0</v>
      </c>
      <c r="S3" s="72"/>
    </row>
    <row r="4" spans="1:19" ht="26.4" x14ac:dyDescent="0.2">
      <c r="A4" s="12" t="s">
        <v>8</v>
      </c>
      <c r="B4" s="12" t="s">
        <v>485</v>
      </c>
      <c r="C4" s="13" t="s">
        <v>492</v>
      </c>
      <c r="D4" s="13" t="s">
        <v>366</v>
      </c>
      <c r="E4" s="14">
        <v>1</v>
      </c>
      <c r="F4" s="26" t="s">
        <v>322</v>
      </c>
      <c r="G4" s="13">
        <v>21</v>
      </c>
      <c r="H4" s="57">
        <v>56.87</v>
      </c>
      <c r="I4" s="38">
        <v>0.21</v>
      </c>
      <c r="J4" s="56">
        <f t="shared" ref="J4:J12" si="0">H4*(1+I4)</f>
        <v>68.812699999999992</v>
      </c>
      <c r="K4" s="56">
        <f t="shared" ref="K4:K12" si="1">H4*G4</f>
        <v>1194.27</v>
      </c>
      <c r="L4" s="56">
        <f t="shared" ref="L4:L12" si="2">G4*J4</f>
        <v>1445.0666999999999</v>
      </c>
      <c r="M4" s="13" t="s">
        <v>59</v>
      </c>
      <c r="N4" s="13">
        <v>10</v>
      </c>
      <c r="O4" s="71"/>
      <c r="P4" s="45">
        <f t="shared" ref="P4:P11" si="3">O4+(O4*I4)</f>
        <v>0</v>
      </c>
      <c r="Q4" s="45">
        <f t="shared" ref="Q4:Q11" si="4">G4*O4</f>
        <v>0</v>
      </c>
      <c r="R4" s="45">
        <f t="shared" ref="R4:R11" si="5">P4*G4</f>
        <v>0</v>
      </c>
      <c r="S4" s="72"/>
    </row>
    <row r="5" spans="1:19" ht="26.4" x14ac:dyDescent="0.2">
      <c r="A5" s="12" t="s">
        <v>8</v>
      </c>
      <c r="B5" s="12" t="s">
        <v>9</v>
      </c>
      <c r="C5" s="13" t="s">
        <v>491</v>
      </c>
      <c r="D5" s="13" t="s">
        <v>366</v>
      </c>
      <c r="E5" s="14">
        <v>1</v>
      </c>
      <c r="F5" s="12" t="s">
        <v>313</v>
      </c>
      <c r="G5" s="13">
        <v>3</v>
      </c>
      <c r="H5" s="57">
        <v>366.03</v>
      </c>
      <c r="I5" s="38">
        <v>0.1</v>
      </c>
      <c r="J5" s="56">
        <f t="shared" si="0"/>
        <v>402.63299999999998</v>
      </c>
      <c r="K5" s="56">
        <f t="shared" si="1"/>
        <v>1098.0899999999999</v>
      </c>
      <c r="L5" s="56">
        <f t="shared" si="2"/>
        <v>1207.8989999999999</v>
      </c>
      <c r="M5" s="13" t="s">
        <v>18</v>
      </c>
      <c r="N5" s="13">
        <v>1</v>
      </c>
      <c r="O5" s="71"/>
      <c r="P5" s="45">
        <f t="shared" si="3"/>
        <v>0</v>
      </c>
      <c r="Q5" s="45">
        <f t="shared" si="4"/>
        <v>0</v>
      </c>
      <c r="R5" s="45">
        <f t="shared" si="5"/>
        <v>0</v>
      </c>
      <c r="S5" s="72"/>
    </row>
    <row r="6" spans="1:19" ht="26.4" x14ac:dyDescent="0.2">
      <c r="A6" s="12" t="s">
        <v>8</v>
      </c>
      <c r="B6" s="12" t="s">
        <v>485</v>
      </c>
      <c r="C6" s="13" t="s">
        <v>494</v>
      </c>
      <c r="D6" s="13" t="s">
        <v>366</v>
      </c>
      <c r="E6" s="14">
        <v>1</v>
      </c>
      <c r="F6" s="12" t="s">
        <v>321</v>
      </c>
      <c r="G6" s="13">
        <v>4</v>
      </c>
      <c r="H6" s="57">
        <v>200</v>
      </c>
      <c r="I6" s="38">
        <v>0.21</v>
      </c>
      <c r="J6" s="56">
        <f t="shared" si="0"/>
        <v>242</v>
      </c>
      <c r="K6" s="56">
        <f t="shared" si="1"/>
        <v>800</v>
      </c>
      <c r="L6" s="56">
        <f t="shared" si="2"/>
        <v>968</v>
      </c>
      <c r="M6" s="13" t="s">
        <v>59</v>
      </c>
      <c r="N6" s="13">
        <v>10</v>
      </c>
      <c r="O6" s="71"/>
      <c r="P6" s="45">
        <f t="shared" si="3"/>
        <v>0</v>
      </c>
      <c r="Q6" s="45">
        <f t="shared" si="4"/>
        <v>0</v>
      </c>
      <c r="R6" s="45">
        <f t="shared" si="5"/>
        <v>0</v>
      </c>
      <c r="S6" s="72"/>
    </row>
    <row r="7" spans="1:19" ht="39.6" x14ac:dyDescent="0.2">
      <c r="A7" s="12" t="s">
        <v>487</v>
      </c>
      <c r="B7" s="12" t="s">
        <v>488</v>
      </c>
      <c r="C7" s="13" t="s">
        <v>489</v>
      </c>
      <c r="D7" s="13" t="s">
        <v>366</v>
      </c>
      <c r="E7" s="14">
        <v>1</v>
      </c>
      <c r="F7" s="12" t="s">
        <v>314</v>
      </c>
      <c r="G7" s="13">
        <v>4</v>
      </c>
      <c r="H7" s="57">
        <v>225</v>
      </c>
      <c r="I7" s="38">
        <v>0.21</v>
      </c>
      <c r="J7" s="56">
        <f t="shared" si="0"/>
        <v>272.25</v>
      </c>
      <c r="K7" s="56">
        <f t="shared" si="1"/>
        <v>900</v>
      </c>
      <c r="L7" s="56">
        <f t="shared" si="2"/>
        <v>1089</v>
      </c>
      <c r="M7" s="13" t="s">
        <v>59</v>
      </c>
      <c r="N7" s="13">
        <v>10</v>
      </c>
      <c r="O7" s="71"/>
      <c r="P7" s="45">
        <f t="shared" si="3"/>
        <v>0</v>
      </c>
      <c r="Q7" s="45">
        <f t="shared" si="4"/>
        <v>0</v>
      </c>
      <c r="R7" s="45">
        <f t="shared" si="5"/>
        <v>0</v>
      </c>
      <c r="S7" s="72"/>
    </row>
    <row r="8" spans="1:19" ht="26.4" x14ac:dyDescent="0.2">
      <c r="A8" s="12" t="s">
        <v>8</v>
      </c>
      <c r="B8" s="12" t="s">
        <v>485</v>
      </c>
      <c r="C8" s="13" t="s">
        <v>495</v>
      </c>
      <c r="D8" s="13" t="s">
        <v>366</v>
      </c>
      <c r="E8" s="14">
        <v>1</v>
      </c>
      <c r="F8" s="34" t="s">
        <v>316</v>
      </c>
      <c r="G8" s="13">
        <v>77</v>
      </c>
      <c r="H8" s="57">
        <v>50</v>
      </c>
      <c r="I8" s="38">
        <v>0.21</v>
      </c>
      <c r="J8" s="56">
        <f t="shared" si="0"/>
        <v>60.5</v>
      </c>
      <c r="K8" s="56">
        <f t="shared" si="1"/>
        <v>3850</v>
      </c>
      <c r="L8" s="56">
        <f t="shared" si="2"/>
        <v>4658.5</v>
      </c>
      <c r="M8" s="13" t="s">
        <v>18</v>
      </c>
      <c r="N8" s="13">
        <v>1</v>
      </c>
      <c r="O8" s="71"/>
      <c r="P8" s="45">
        <f t="shared" si="3"/>
        <v>0</v>
      </c>
      <c r="Q8" s="45">
        <f t="shared" si="4"/>
        <v>0</v>
      </c>
      <c r="R8" s="45">
        <f t="shared" si="5"/>
        <v>0</v>
      </c>
      <c r="S8" s="72"/>
    </row>
    <row r="9" spans="1:19" ht="39.6" x14ac:dyDescent="0.2">
      <c r="A9" s="12" t="s">
        <v>487</v>
      </c>
      <c r="B9" s="12" t="s">
        <v>488</v>
      </c>
      <c r="C9" s="13" t="s">
        <v>516</v>
      </c>
      <c r="D9" s="13" t="s">
        <v>366</v>
      </c>
      <c r="E9" s="14">
        <v>1</v>
      </c>
      <c r="F9" s="34" t="s">
        <v>311</v>
      </c>
      <c r="G9" s="13">
        <v>3</v>
      </c>
      <c r="H9" s="57">
        <v>560</v>
      </c>
      <c r="I9" s="38">
        <v>0.21</v>
      </c>
      <c r="J9" s="56">
        <f t="shared" si="0"/>
        <v>677.6</v>
      </c>
      <c r="K9" s="56">
        <f t="shared" si="1"/>
        <v>1680</v>
      </c>
      <c r="L9" s="56">
        <f t="shared" si="2"/>
        <v>2032.8000000000002</v>
      </c>
      <c r="M9" s="13" t="s">
        <v>18</v>
      </c>
      <c r="N9" s="13">
        <v>1</v>
      </c>
      <c r="O9" s="71"/>
      <c r="P9" s="45">
        <f t="shared" si="3"/>
        <v>0</v>
      </c>
      <c r="Q9" s="45">
        <f t="shared" si="4"/>
        <v>0</v>
      </c>
      <c r="R9" s="45">
        <f t="shared" si="5"/>
        <v>0</v>
      </c>
      <c r="S9" s="72"/>
    </row>
    <row r="10" spans="1:19" ht="26.4" x14ac:dyDescent="0.2">
      <c r="A10" s="12" t="s">
        <v>8</v>
      </c>
      <c r="B10" s="12" t="s">
        <v>485</v>
      </c>
      <c r="C10" s="13" t="s">
        <v>515</v>
      </c>
      <c r="D10" s="13" t="s">
        <v>366</v>
      </c>
      <c r="E10" s="14">
        <v>1</v>
      </c>
      <c r="F10" s="34" t="s">
        <v>320</v>
      </c>
      <c r="G10" s="13">
        <v>1</v>
      </c>
      <c r="H10" s="57">
        <v>158</v>
      </c>
      <c r="I10" s="38">
        <v>0.21</v>
      </c>
      <c r="J10" s="56">
        <f t="shared" si="0"/>
        <v>191.18</v>
      </c>
      <c r="K10" s="56">
        <f t="shared" si="1"/>
        <v>158</v>
      </c>
      <c r="L10" s="56">
        <f t="shared" si="2"/>
        <v>191.18</v>
      </c>
      <c r="M10" s="13" t="s">
        <v>59</v>
      </c>
      <c r="N10" s="13">
        <v>10</v>
      </c>
      <c r="O10" s="71"/>
      <c r="P10" s="45">
        <f t="shared" si="3"/>
        <v>0</v>
      </c>
      <c r="Q10" s="45">
        <f t="shared" si="4"/>
        <v>0</v>
      </c>
      <c r="R10" s="45">
        <f t="shared" si="5"/>
        <v>0</v>
      </c>
      <c r="S10" s="72"/>
    </row>
    <row r="11" spans="1:19" ht="39.6" x14ac:dyDescent="0.2">
      <c r="A11" s="12" t="s">
        <v>487</v>
      </c>
      <c r="B11" s="12" t="s">
        <v>488</v>
      </c>
      <c r="C11" s="13" t="s">
        <v>493</v>
      </c>
      <c r="D11" s="13" t="s">
        <v>366</v>
      </c>
      <c r="E11" s="14">
        <v>1</v>
      </c>
      <c r="F11" s="34" t="s">
        <v>312</v>
      </c>
      <c r="G11" s="13">
        <v>6</v>
      </c>
      <c r="H11" s="57">
        <v>25</v>
      </c>
      <c r="I11" s="38">
        <v>0.21</v>
      </c>
      <c r="J11" s="56">
        <f t="shared" si="0"/>
        <v>30.25</v>
      </c>
      <c r="K11" s="56">
        <f t="shared" si="1"/>
        <v>150</v>
      </c>
      <c r="L11" s="56">
        <f t="shared" si="2"/>
        <v>181.5</v>
      </c>
      <c r="M11" s="13" t="s">
        <v>18</v>
      </c>
      <c r="N11" s="13">
        <v>1</v>
      </c>
      <c r="O11" s="71"/>
      <c r="P11" s="45">
        <f t="shared" si="3"/>
        <v>0</v>
      </c>
      <c r="Q11" s="45">
        <f t="shared" si="4"/>
        <v>0</v>
      </c>
      <c r="R11" s="45">
        <f t="shared" si="5"/>
        <v>0</v>
      </c>
      <c r="S11" s="72"/>
    </row>
    <row r="12" spans="1:19" ht="26.4" x14ac:dyDescent="0.2">
      <c r="A12" s="12" t="s">
        <v>486</v>
      </c>
      <c r="B12" s="53" t="s">
        <v>364</v>
      </c>
      <c r="C12" s="13" t="s">
        <v>365</v>
      </c>
      <c r="D12" s="13" t="s">
        <v>366</v>
      </c>
      <c r="E12" s="14">
        <v>1</v>
      </c>
      <c r="F12" s="34" t="s">
        <v>317</v>
      </c>
      <c r="G12" s="13">
        <v>15</v>
      </c>
      <c r="H12" s="57">
        <v>320</v>
      </c>
      <c r="I12" s="38">
        <v>0.1</v>
      </c>
      <c r="J12" s="56">
        <f t="shared" si="0"/>
        <v>352</v>
      </c>
      <c r="K12" s="56">
        <f t="shared" si="1"/>
        <v>4800</v>
      </c>
      <c r="L12" s="56">
        <f t="shared" si="2"/>
        <v>5280</v>
      </c>
      <c r="M12" s="13" t="s">
        <v>18</v>
      </c>
      <c r="N12" s="13">
        <v>1</v>
      </c>
      <c r="O12" s="71"/>
      <c r="P12" s="45">
        <f t="shared" ref="P12" si="6">O12+(O12*I12)</f>
        <v>0</v>
      </c>
      <c r="Q12" s="45">
        <f t="shared" ref="Q12" si="7">G12*O12</f>
        <v>0</v>
      </c>
      <c r="R12" s="45">
        <f t="shared" ref="R12" si="8">P12*G12</f>
        <v>0</v>
      </c>
      <c r="S12" s="72"/>
    </row>
    <row r="13" spans="1:19" ht="30" x14ac:dyDescent="0.2">
      <c r="J13" s="73" t="s">
        <v>706</v>
      </c>
      <c r="K13" s="79">
        <f>SUM(K3:K12)</f>
        <v>15818.36</v>
      </c>
      <c r="L13" s="78"/>
      <c r="M13" s="58"/>
      <c r="P13" s="73" t="s">
        <v>703</v>
      </c>
      <c r="Q13" s="74">
        <f>SUM(Q3:Q12)</f>
        <v>0</v>
      </c>
      <c r="R13" s="75"/>
    </row>
    <row r="14" spans="1:19" ht="30" x14ac:dyDescent="0.2">
      <c r="J14" s="78"/>
      <c r="K14" s="76" t="s">
        <v>707</v>
      </c>
      <c r="L14" s="80">
        <f>SUM(L3:L12)</f>
        <v>18360.745699999999</v>
      </c>
      <c r="P14" s="75"/>
      <c r="Q14" s="76" t="s">
        <v>704</v>
      </c>
      <c r="R14" s="77">
        <f>SUM(R3:R12)</f>
        <v>0</v>
      </c>
    </row>
  </sheetData>
  <sheetProtection algorithmName="SHA-512" hashValue="aJCqQduKBEw8qNzLD28XHgrXoJ3Rmn/6huzZe5jGrwr1u/WtBkPHdwNHly4A5ISkEWpVW9TlJLNcIuZjW/9JYw==" saltValue="DbFhM/XjoWleGFGYrb/SpQ==" spinCount="100000" sheet="1" objects="1" scenarios="1" selectLockedCells="1"/>
  <autoFilter ref="A2:Q2" xr:uid="{AB424ED0-FF6E-4E07-AEEB-9B3E12F9ABCB}"/>
  <mergeCells count="1">
    <mergeCell ref="C1:N1"/>
  </mergeCells>
  <conditionalFormatting sqref="C3:C12">
    <cfRule type="duplicateValues" dxfId="6" priority="1"/>
    <cfRule type="duplicateValues" dxfId="5" priority="2"/>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41DC5-8547-4240-883D-FD19E6778D21}">
  <sheetPr>
    <tabColor rgb="FFFFC000"/>
  </sheetPr>
  <dimension ref="A1:S23"/>
  <sheetViews>
    <sheetView topLeftCell="C4" zoomScale="75" workbookViewId="0">
      <selection activeCell="O7" sqref="O7"/>
    </sheetView>
  </sheetViews>
  <sheetFormatPr baseColWidth="10" defaultRowHeight="13.8" x14ac:dyDescent="0.25"/>
  <cols>
    <col min="1" max="1" width="14.1796875" hidden="1" customWidth="1"/>
    <col min="2" max="2" width="18.08984375" hidden="1" customWidth="1"/>
    <col min="3" max="3" width="14.81640625" customWidth="1"/>
    <col min="4" max="4" width="13.90625" hidden="1" customWidth="1"/>
    <col min="5" max="5" width="0" hidden="1" customWidth="1"/>
    <col min="6" max="6" width="24.453125" customWidth="1"/>
    <col min="15" max="15" width="18.08984375" customWidth="1"/>
    <col min="16" max="16" width="20.453125" customWidth="1"/>
    <col min="17" max="17" width="18.6328125" customWidth="1"/>
    <col min="18" max="18" width="18.08984375" customWidth="1"/>
    <col min="19" max="19" width="15.36328125" customWidth="1"/>
  </cols>
  <sheetData>
    <row r="1" spans="1:19" ht="16.8" x14ac:dyDescent="0.35">
      <c r="A1" s="68" t="s">
        <v>362</v>
      </c>
      <c r="B1" s="68"/>
      <c r="C1" s="68"/>
      <c r="D1" s="68"/>
      <c r="E1" s="68"/>
      <c r="F1" s="68"/>
      <c r="G1" s="68"/>
      <c r="H1" s="68"/>
      <c r="I1" s="68"/>
      <c r="J1" s="68"/>
      <c r="K1" s="68"/>
      <c r="L1" s="68"/>
      <c r="M1" s="68"/>
      <c r="N1" s="68"/>
    </row>
    <row r="2" spans="1:19" ht="52.8" x14ac:dyDescent="0.25">
      <c r="A2" s="2" t="s">
        <v>2</v>
      </c>
      <c r="B2" s="2" t="s">
        <v>3</v>
      </c>
      <c r="C2" s="3" t="s">
        <v>4</v>
      </c>
      <c r="D2" s="3" t="s">
        <v>5</v>
      </c>
      <c r="E2" s="3" t="s">
        <v>0</v>
      </c>
      <c r="F2" s="2" t="s">
        <v>6</v>
      </c>
      <c r="G2" s="4" t="s">
        <v>12</v>
      </c>
      <c r="H2" s="5" t="s">
        <v>7</v>
      </c>
      <c r="I2" s="8" t="s">
        <v>1</v>
      </c>
      <c r="J2" s="5" t="s">
        <v>10</v>
      </c>
      <c r="K2" s="9" t="s">
        <v>13</v>
      </c>
      <c r="L2" s="9" t="s">
        <v>14</v>
      </c>
      <c r="M2" s="10" t="s">
        <v>15</v>
      </c>
      <c r="N2" s="27" t="s">
        <v>11</v>
      </c>
      <c r="O2" s="70" t="s">
        <v>701</v>
      </c>
      <c r="P2" s="70" t="s">
        <v>702</v>
      </c>
      <c r="Q2" s="70" t="s">
        <v>703</v>
      </c>
      <c r="R2" s="70" t="s">
        <v>704</v>
      </c>
      <c r="S2" s="70" t="s">
        <v>705</v>
      </c>
    </row>
    <row r="3" spans="1:19" ht="39.6" x14ac:dyDescent="0.25">
      <c r="A3" s="12" t="s">
        <v>487</v>
      </c>
      <c r="B3" s="12" t="s">
        <v>488</v>
      </c>
      <c r="C3" s="13" t="s">
        <v>496</v>
      </c>
      <c r="D3" s="13" t="s">
        <v>366</v>
      </c>
      <c r="E3" s="14">
        <v>2</v>
      </c>
      <c r="F3" s="26" t="s">
        <v>41</v>
      </c>
      <c r="G3" s="13">
        <v>9</v>
      </c>
      <c r="H3" s="56">
        <v>499.8</v>
      </c>
      <c r="I3" s="38">
        <v>0.21</v>
      </c>
      <c r="J3" s="56">
        <f>H3*(1+I3)</f>
        <v>604.75800000000004</v>
      </c>
      <c r="K3" s="56">
        <f>H3*G3</f>
        <v>4498.2</v>
      </c>
      <c r="L3" s="56">
        <f t="shared" ref="L3:L20" si="0">G3*J3</f>
        <v>5442.8220000000001</v>
      </c>
      <c r="M3" s="13" t="s">
        <v>18</v>
      </c>
      <c r="N3" s="13">
        <v>1</v>
      </c>
      <c r="O3" s="71"/>
      <c r="P3" s="45">
        <f>O3+(O3*I3)</f>
        <v>0</v>
      </c>
      <c r="Q3" s="45">
        <f>G3*O3</f>
        <v>0</v>
      </c>
      <c r="R3" s="45">
        <f>P3*G3</f>
        <v>0</v>
      </c>
      <c r="S3" s="72"/>
    </row>
    <row r="4" spans="1:19" ht="39.6" x14ac:dyDescent="0.25">
      <c r="A4" s="12" t="s">
        <v>487</v>
      </c>
      <c r="B4" s="12" t="s">
        <v>488</v>
      </c>
      <c r="C4" s="13" t="s">
        <v>497</v>
      </c>
      <c r="D4" s="13" t="s">
        <v>366</v>
      </c>
      <c r="E4" s="14">
        <v>2</v>
      </c>
      <c r="F4" s="28" t="s">
        <v>42</v>
      </c>
      <c r="G4" s="13">
        <v>18</v>
      </c>
      <c r="H4" s="56">
        <v>436.4</v>
      </c>
      <c r="I4" s="38">
        <v>0.21</v>
      </c>
      <c r="J4" s="56">
        <f t="shared" ref="J4:J20" si="1">H4*(1+I4)</f>
        <v>528.04399999999998</v>
      </c>
      <c r="K4" s="56">
        <f t="shared" ref="K4:K21" si="2">H4*G4</f>
        <v>7855.2</v>
      </c>
      <c r="L4" s="56">
        <f t="shared" si="0"/>
        <v>9504.7919999999995</v>
      </c>
      <c r="M4" s="13" t="s">
        <v>18</v>
      </c>
      <c r="N4" s="13">
        <v>1</v>
      </c>
      <c r="O4" s="71"/>
      <c r="P4" s="45">
        <f t="shared" ref="P4:P12" si="3">O4+(O4*I4)</f>
        <v>0</v>
      </c>
      <c r="Q4" s="45">
        <f t="shared" ref="Q4:Q12" si="4">G4*O4</f>
        <v>0</v>
      </c>
      <c r="R4" s="45">
        <f t="shared" ref="R4:R12" si="5">P4*G4</f>
        <v>0</v>
      </c>
      <c r="S4" s="72"/>
    </row>
    <row r="5" spans="1:19" ht="39.6" x14ac:dyDescent="0.25">
      <c r="A5" s="12" t="s">
        <v>487</v>
      </c>
      <c r="B5" s="12" t="s">
        <v>488</v>
      </c>
      <c r="C5" s="13" t="s">
        <v>498</v>
      </c>
      <c r="D5" s="13" t="s">
        <v>366</v>
      </c>
      <c r="E5" s="14">
        <v>2</v>
      </c>
      <c r="F5" s="26" t="s">
        <v>43</v>
      </c>
      <c r="G5" s="13">
        <v>9</v>
      </c>
      <c r="H5" s="56">
        <v>322.79000000000002</v>
      </c>
      <c r="I5" s="38">
        <v>0.21</v>
      </c>
      <c r="J5" s="56">
        <f t="shared" si="1"/>
        <v>390.57589999999999</v>
      </c>
      <c r="K5" s="56">
        <f t="shared" si="2"/>
        <v>2905.11</v>
      </c>
      <c r="L5" s="56">
        <f t="shared" si="0"/>
        <v>3515.1830999999997</v>
      </c>
      <c r="M5" s="13" t="s">
        <v>18</v>
      </c>
      <c r="N5" s="13">
        <v>1</v>
      </c>
      <c r="O5" s="71"/>
      <c r="P5" s="45">
        <f t="shared" si="3"/>
        <v>0</v>
      </c>
      <c r="Q5" s="45">
        <f t="shared" si="4"/>
        <v>0</v>
      </c>
      <c r="R5" s="45">
        <f t="shared" si="5"/>
        <v>0</v>
      </c>
      <c r="S5" s="72"/>
    </row>
    <row r="6" spans="1:19" ht="39.6" x14ac:dyDescent="0.25">
      <c r="A6" s="12" t="s">
        <v>487</v>
      </c>
      <c r="B6" s="12" t="s">
        <v>488</v>
      </c>
      <c r="C6" s="13" t="s">
        <v>499</v>
      </c>
      <c r="D6" s="13" t="s">
        <v>366</v>
      </c>
      <c r="E6" s="14">
        <v>2</v>
      </c>
      <c r="F6" s="26" t="s">
        <v>44</v>
      </c>
      <c r="G6" s="13">
        <v>9</v>
      </c>
      <c r="H6" s="56">
        <v>210.27</v>
      </c>
      <c r="I6" s="38">
        <v>0.21</v>
      </c>
      <c r="J6" s="56">
        <f t="shared" si="1"/>
        <v>254.42670000000001</v>
      </c>
      <c r="K6" s="56">
        <f t="shared" si="2"/>
        <v>1892.43</v>
      </c>
      <c r="L6" s="56">
        <f t="shared" si="0"/>
        <v>2289.8403000000003</v>
      </c>
      <c r="M6" s="13" t="s">
        <v>18</v>
      </c>
      <c r="N6" s="13">
        <v>1</v>
      </c>
      <c r="O6" s="71"/>
      <c r="P6" s="45">
        <f t="shared" si="3"/>
        <v>0</v>
      </c>
      <c r="Q6" s="45">
        <f t="shared" si="4"/>
        <v>0</v>
      </c>
      <c r="R6" s="45">
        <f t="shared" si="5"/>
        <v>0</v>
      </c>
      <c r="S6" s="72"/>
    </row>
    <row r="7" spans="1:19" ht="39.6" x14ac:dyDescent="0.25">
      <c r="A7" s="12" t="s">
        <v>487</v>
      </c>
      <c r="B7" s="12" t="s">
        <v>488</v>
      </c>
      <c r="C7" s="13" t="s">
        <v>500</v>
      </c>
      <c r="D7" s="13" t="s">
        <v>366</v>
      </c>
      <c r="E7" s="14">
        <v>2</v>
      </c>
      <c r="F7" s="12" t="s">
        <v>45</v>
      </c>
      <c r="G7" s="13">
        <v>9</v>
      </c>
      <c r="H7" s="56">
        <v>176.15</v>
      </c>
      <c r="I7" s="38">
        <v>0.21</v>
      </c>
      <c r="J7" s="56">
        <f t="shared" si="1"/>
        <v>213.14150000000001</v>
      </c>
      <c r="K7" s="56">
        <f t="shared" si="2"/>
        <v>1585.3500000000001</v>
      </c>
      <c r="L7" s="56">
        <f t="shared" si="0"/>
        <v>1918.2735</v>
      </c>
      <c r="M7" s="13" t="s">
        <v>18</v>
      </c>
      <c r="N7" s="13">
        <v>1</v>
      </c>
      <c r="O7" s="71"/>
      <c r="P7" s="45">
        <f t="shared" si="3"/>
        <v>0</v>
      </c>
      <c r="Q7" s="45">
        <f t="shared" si="4"/>
        <v>0</v>
      </c>
      <c r="R7" s="45">
        <f t="shared" si="5"/>
        <v>0</v>
      </c>
      <c r="S7" s="72"/>
    </row>
    <row r="8" spans="1:19" ht="39.6" x14ac:dyDescent="0.25">
      <c r="A8" s="12" t="s">
        <v>487</v>
      </c>
      <c r="B8" s="12" t="s">
        <v>488</v>
      </c>
      <c r="C8" s="13" t="s">
        <v>501</v>
      </c>
      <c r="D8" s="13" t="s">
        <v>366</v>
      </c>
      <c r="E8" s="14">
        <v>2</v>
      </c>
      <c r="F8" s="12" t="s">
        <v>127</v>
      </c>
      <c r="G8" s="13">
        <v>9</v>
      </c>
      <c r="H8" s="56">
        <v>193.89</v>
      </c>
      <c r="I8" s="38">
        <v>0.21</v>
      </c>
      <c r="J8" s="56">
        <f t="shared" si="1"/>
        <v>234.60689999999997</v>
      </c>
      <c r="K8" s="56">
        <f t="shared" si="2"/>
        <v>1745.0099999999998</v>
      </c>
      <c r="L8" s="56">
        <f t="shared" si="0"/>
        <v>2111.4620999999997</v>
      </c>
      <c r="M8" s="13" t="s">
        <v>18</v>
      </c>
      <c r="N8" s="13">
        <v>1</v>
      </c>
      <c r="O8" s="71"/>
      <c r="P8" s="45">
        <f t="shared" si="3"/>
        <v>0</v>
      </c>
      <c r="Q8" s="45">
        <f t="shared" si="4"/>
        <v>0</v>
      </c>
      <c r="R8" s="45">
        <f t="shared" si="5"/>
        <v>0</v>
      </c>
      <c r="S8" s="72"/>
    </row>
    <row r="9" spans="1:19" ht="39.6" x14ac:dyDescent="0.25">
      <c r="A9" s="12" t="s">
        <v>487</v>
      </c>
      <c r="B9" s="12" t="s">
        <v>488</v>
      </c>
      <c r="C9" s="13" t="s">
        <v>502</v>
      </c>
      <c r="D9" s="13" t="s">
        <v>366</v>
      </c>
      <c r="E9" s="14">
        <v>2</v>
      </c>
      <c r="F9" s="12" t="s">
        <v>46</v>
      </c>
      <c r="G9" s="13">
        <v>9</v>
      </c>
      <c r="H9" s="56">
        <v>249.36</v>
      </c>
      <c r="I9" s="38">
        <v>0.21</v>
      </c>
      <c r="J9" s="56">
        <f t="shared" si="1"/>
        <v>301.72559999999999</v>
      </c>
      <c r="K9" s="56">
        <f t="shared" si="2"/>
        <v>2244.2400000000002</v>
      </c>
      <c r="L9" s="56">
        <f t="shared" si="0"/>
        <v>2715.5303999999996</v>
      </c>
      <c r="M9" s="13" t="s">
        <v>18</v>
      </c>
      <c r="N9" s="13">
        <v>1</v>
      </c>
      <c r="O9" s="71"/>
      <c r="P9" s="45">
        <f t="shared" si="3"/>
        <v>0</v>
      </c>
      <c r="Q9" s="45">
        <f t="shared" si="4"/>
        <v>0</v>
      </c>
      <c r="R9" s="45">
        <f t="shared" si="5"/>
        <v>0</v>
      </c>
      <c r="S9" s="72"/>
    </row>
    <row r="10" spans="1:19" ht="39.6" x14ac:dyDescent="0.25">
      <c r="A10" s="12" t="s">
        <v>487</v>
      </c>
      <c r="B10" s="12" t="s">
        <v>488</v>
      </c>
      <c r="C10" s="13" t="s">
        <v>503</v>
      </c>
      <c r="D10" s="13" t="s">
        <v>366</v>
      </c>
      <c r="E10" s="14">
        <v>2</v>
      </c>
      <c r="F10" s="12" t="s">
        <v>47</v>
      </c>
      <c r="G10" s="13">
        <v>6</v>
      </c>
      <c r="H10" s="56">
        <v>127.06</v>
      </c>
      <c r="I10" s="38">
        <v>0.21</v>
      </c>
      <c r="J10" s="56">
        <f t="shared" si="1"/>
        <v>153.74260000000001</v>
      </c>
      <c r="K10" s="56">
        <f t="shared" si="2"/>
        <v>762.36</v>
      </c>
      <c r="L10" s="56">
        <f t="shared" si="0"/>
        <v>922.4556</v>
      </c>
      <c r="M10" s="13" t="s">
        <v>18</v>
      </c>
      <c r="N10" s="13">
        <v>1</v>
      </c>
      <c r="O10" s="71"/>
      <c r="P10" s="45">
        <f t="shared" si="3"/>
        <v>0</v>
      </c>
      <c r="Q10" s="45">
        <f t="shared" si="4"/>
        <v>0</v>
      </c>
      <c r="R10" s="45">
        <f t="shared" si="5"/>
        <v>0</v>
      </c>
      <c r="S10" s="72"/>
    </row>
    <row r="11" spans="1:19" ht="39.6" x14ac:dyDescent="0.25">
      <c r="A11" s="12" t="s">
        <v>487</v>
      </c>
      <c r="B11" s="12" t="s">
        <v>488</v>
      </c>
      <c r="C11" s="13" t="s">
        <v>504</v>
      </c>
      <c r="D11" s="13" t="s">
        <v>366</v>
      </c>
      <c r="E11" s="14">
        <v>2</v>
      </c>
      <c r="F11" s="12" t="s">
        <v>48</v>
      </c>
      <c r="G11" s="13">
        <v>6</v>
      </c>
      <c r="H11" s="56">
        <v>148.38</v>
      </c>
      <c r="I11" s="38">
        <v>0.21</v>
      </c>
      <c r="J11" s="56">
        <f t="shared" si="1"/>
        <v>179.53979999999999</v>
      </c>
      <c r="K11" s="56">
        <f t="shared" si="2"/>
        <v>890.28</v>
      </c>
      <c r="L11" s="56">
        <f t="shared" si="0"/>
        <v>1077.2387999999999</v>
      </c>
      <c r="M11" s="13" t="s">
        <v>18</v>
      </c>
      <c r="N11" s="13">
        <v>1</v>
      </c>
      <c r="O11" s="71"/>
      <c r="P11" s="45">
        <f t="shared" si="3"/>
        <v>0</v>
      </c>
      <c r="Q11" s="45">
        <f t="shared" si="4"/>
        <v>0</v>
      </c>
      <c r="R11" s="45">
        <f t="shared" si="5"/>
        <v>0</v>
      </c>
      <c r="S11" s="72"/>
    </row>
    <row r="12" spans="1:19" ht="39.6" x14ac:dyDescent="0.25">
      <c r="A12" s="12" t="s">
        <v>487</v>
      </c>
      <c r="B12" s="12" t="s">
        <v>488</v>
      </c>
      <c r="C12" s="13" t="s">
        <v>505</v>
      </c>
      <c r="D12" s="13" t="s">
        <v>366</v>
      </c>
      <c r="E12" s="14">
        <v>2</v>
      </c>
      <c r="F12" s="29" t="s">
        <v>49</v>
      </c>
      <c r="G12" s="13">
        <v>6</v>
      </c>
      <c r="H12" s="56">
        <v>133.94999999999999</v>
      </c>
      <c r="I12" s="38">
        <v>0.21</v>
      </c>
      <c r="J12" s="56">
        <f t="shared" si="1"/>
        <v>162.07949999999997</v>
      </c>
      <c r="K12" s="56">
        <f t="shared" si="2"/>
        <v>803.69999999999993</v>
      </c>
      <c r="L12" s="56">
        <f t="shared" si="0"/>
        <v>972.47699999999986</v>
      </c>
      <c r="M12" s="13" t="s">
        <v>18</v>
      </c>
      <c r="N12" s="13">
        <v>1</v>
      </c>
      <c r="O12" s="71"/>
      <c r="P12" s="45">
        <f t="shared" si="3"/>
        <v>0</v>
      </c>
      <c r="Q12" s="45">
        <f t="shared" si="4"/>
        <v>0</v>
      </c>
      <c r="R12" s="45">
        <f t="shared" si="5"/>
        <v>0</v>
      </c>
      <c r="S12" s="72"/>
    </row>
    <row r="13" spans="1:19" ht="39.6" x14ac:dyDescent="0.25">
      <c r="A13" s="12" t="s">
        <v>487</v>
      </c>
      <c r="B13" s="12" t="s">
        <v>488</v>
      </c>
      <c r="C13" s="13" t="s">
        <v>506</v>
      </c>
      <c r="D13" s="13" t="s">
        <v>366</v>
      </c>
      <c r="E13" s="14">
        <v>2</v>
      </c>
      <c r="F13" s="12" t="s">
        <v>50</v>
      </c>
      <c r="G13" s="13">
        <v>6</v>
      </c>
      <c r="H13" s="56">
        <v>230.88</v>
      </c>
      <c r="I13" s="38">
        <v>0.21</v>
      </c>
      <c r="J13" s="56">
        <f t="shared" si="1"/>
        <v>279.3648</v>
      </c>
      <c r="K13" s="56">
        <f t="shared" si="2"/>
        <v>1385.28</v>
      </c>
      <c r="L13" s="56">
        <f t="shared" si="0"/>
        <v>1676.1887999999999</v>
      </c>
      <c r="M13" s="13" t="s">
        <v>18</v>
      </c>
      <c r="N13" s="13">
        <v>1</v>
      </c>
      <c r="O13" s="71"/>
      <c r="P13" s="45">
        <f t="shared" ref="P13:P21" si="6">O13+(O13*I13)</f>
        <v>0</v>
      </c>
      <c r="Q13" s="45">
        <f t="shared" ref="Q13:Q21" si="7">G13*O13</f>
        <v>0</v>
      </c>
      <c r="R13" s="45">
        <f t="shared" ref="R13:R21" si="8">P13*G13</f>
        <v>0</v>
      </c>
      <c r="S13" s="72"/>
    </row>
    <row r="14" spans="1:19" ht="39.6" x14ac:dyDescent="0.25">
      <c r="A14" s="12" t="s">
        <v>487</v>
      </c>
      <c r="B14" s="12" t="s">
        <v>488</v>
      </c>
      <c r="C14" s="13" t="s">
        <v>507</v>
      </c>
      <c r="D14" s="13" t="s">
        <v>366</v>
      </c>
      <c r="E14" s="14">
        <v>2</v>
      </c>
      <c r="F14" s="12" t="s">
        <v>51</v>
      </c>
      <c r="G14" s="13">
        <v>6</v>
      </c>
      <c r="H14" s="56">
        <v>336.59</v>
      </c>
      <c r="I14" s="38">
        <v>0.21</v>
      </c>
      <c r="J14" s="56">
        <f t="shared" si="1"/>
        <v>407.27389999999997</v>
      </c>
      <c r="K14" s="56">
        <f t="shared" si="2"/>
        <v>2019.54</v>
      </c>
      <c r="L14" s="56">
        <f t="shared" si="0"/>
        <v>2443.6433999999999</v>
      </c>
      <c r="M14" s="13" t="s">
        <v>18</v>
      </c>
      <c r="N14" s="13">
        <v>1</v>
      </c>
      <c r="O14" s="71"/>
      <c r="P14" s="45">
        <f t="shared" si="6"/>
        <v>0</v>
      </c>
      <c r="Q14" s="45">
        <f t="shared" si="7"/>
        <v>0</v>
      </c>
      <c r="R14" s="45">
        <f t="shared" si="8"/>
        <v>0</v>
      </c>
      <c r="S14" s="72"/>
    </row>
    <row r="15" spans="1:19" ht="39.6" x14ac:dyDescent="0.25">
      <c r="A15" s="12" t="s">
        <v>487</v>
      </c>
      <c r="B15" s="12" t="s">
        <v>488</v>
      </c>
      <c r="C15" s="13" t="s">
        <v>508</v>
      </c>
      <c r="D15" s="13" t="s">
        <v>366</v>
      </c>
      <c r="E15" s="14">
        <v>2</v>
      </c>
      <c r="F15" s="12" t="s">
        <v>52</v>
      </c>
      <c r="G15" s="13">
        <v>9</v>
      </c>
      <c r="H15" s="56">
        <v>160.22</v>
      </c>
      <c r="I15" s="38">
        <v>0.21</v>
      </c>
      <c r="J15" s="56">
        <f t="shared" si="1"/>
        <v>193.86619999999999</v>
      </c>
      <c r="K15" s="56">
        <f t="shared" si="2"/>
        <v>1441.98</v>
      </c>
      <c r="L15" s="56">
        <f t="shared" si="0"/>
        <v>1744.7957999999999</v>
      </c>
      <c r="M15" s="13" t="s">
        <v>18</v>
      </c>
      <c r="N15" s="13">
        <v>1</v>
      </c>
      <c r="O15" s="71"/>
      <c r="P15" s="45">
        <f t="shared" si="6"/>
        <v>0</v>
      </c>
      <c r="Q15" s="45">
        <f t="shared" si="7"/>
        <v>0</v>
      </c>
      <c r="R15" s="45">
        <f t="shared" si="8"/>
        <v>0</v>
      </c>
      <c r="S15" s="72"/>
    </row>
    <row r="16" spans="1:19" ht="39.6" x14ac:dyDescent="0.25">
      <c r="A16" s="12" t="s">
        <v>487</v>
      </c>
      <c r="B16" s="12" t="s">
        <v>488</v>
      </c>
      <c r="C16" s="13" t="s">
        <v>509</v>
      </c>
      <c r="D16" s="13" t="s">
        <v>366</v>
      </c>
      <c r="E16" s="14">
        <v>2</v>
      </c>
      <c r="F16" s="12" t="s">
        <v>53</v>
      </c>
      <c r="G16" s="13">
        <v>9</v>
      </c>
      <c r="H16" s="56">
        <v>91.96</v>
      </c>
      <c r="I16" s="38">
        <v>0.21</v>
      </c>
      <c r="J16" s="56">
        <f t="shared" si="1"/>
        <v>111.27159999999999</v>
      </c>
      <c r="K16" s="56">
        <f t="shared" si="2"/>
        <v>827.64</v>
      </c>
      <c r="L16" s="56">
        <f t="shared" si="0"/>
        <v>1001.4444</v>
      </c>
      <c r="M16" s="13" t="s">
        <v>18</v>
      </c>
      <c r="N16" s="13">
        <v>1</v>
      </c>
      <c r="O16" s="71"/>
      <c r="P16" s="45">
        <f t="shared" si="6"/>
        <v>0</v>
      </c>
      <c r="Q16" s="45">
        <f t="shared" si="7"/>
        <v>0</v>
      </c>
      <c r="R16" s="45">
        <f t="shared" si="8"/>
        <v>0</v>
      </c>
      <c r="S16" s="72"/>
    </row>
    <row r="17" spans="1:19" ht="39.6" x14ac:dyDescent="0.25">
      <c r="A17" s="12" t="s">
        <v>487</v>
      </c>
      <c r="B17" s="12" t="s">
        <v>488</v>
      </c>
      <c r="C17" s="13" t="s">
        <v>510</v>
      </c>
      <c r="D17" s="13" t="s">
        <v>366</v>
      </c>
      <c r="E17" s="14">
        <v>2</v>
      </c>
      <c r="F17" s="12" t="s">
        <v>54</v>
      </c>
      <c r="G17" s="13">
        <v>9</v>
      </c>
      <c r="H17" s="56">
        <v>111.06</v>
      </c>
      <c r="I17" s="38">
        <v>0.21</v>
      </c>
      <c r="J17" s="56">
        <f t="shared" si="1"/>
        <v>134.3826</v>
      </c>
      <c r="K17" s="56">
        <f t="shared" si="2"/>
        <v>999.54</v>
      </c>
      <c r="L17" s="56">
        <f t="shared" si="0"/>
        <v>1209.4433999999999</v>
      </c>
      <c r="M17" s="13" t="s">
        <v>18</v>
      </c>
      <c r="N17" s="13">
        <v>1</v>
      </c>
      <c r="O17" s="71"/>
      <c r="P17" s="45">
        <f t="shared" si="6"/>
        <v>0</v>
      </c>
      <c r="Q17" s="45">
        <f t="shared" si="7"/>
        <v>0</v>
      </c>
      <c r="R17" s="45">
        <f t="shared" si="8"/>
        <v>0</v>
      </c>
      <c r="S17" s="72"/>
    </row>
    <row r="18" spans="1:19" ht="39.6" x14ac:dyDescent="0.25">
      <c r="A18" s="12" t="s">
        <v>487</v>
      </c>
      <c r="B18" s="12" t="s">
        <v>488</v>
      </c>
      <c r="C18" s="13" t="s">
        <v>511</v>
      </c>
      <c r="D18" s="13" t="s">
        <v>366</v>
      </c>
      <c r="E18" s="14">
        <v>2</v>
      </c>
      <c r="F18" s="12" t="s">
        <v>55</v>
      </c>
      <c r="G18" s="13">
        <v>9</v>
      </c>
      <c r="H18" s="56">
        <v>147.5</v>
      </c>
      <c r="I18" s="38">
        <v>0.21</v>
      </c>
      <c r="J18" s="56">
        <f t="shared" si="1"/>
        <v>178.47499999999999</v>
      </c>
      <c r="K18" s="56">
        <f t="shared" si="2"/>
        <v>1327.5</v>
      </c>
      <c r="L18" s="56">
        <f t="shared" si="0"/>
        <v>1606.2749999999999</v>
      </c>
      <c r="M18" s="13" t="s">
        <v>18</v>
      </c>
      <c r="N18" s="13">
        <v>1</v>
      </c>
      <c r="O18" s="71"/>
      <c r="P18" s="45">
        <f t="shared" si="6"/>
        <v>0</v>
      </c>
      <c r="Q18" s="45">
        <f t="shared" si="7"/>
        <v>0</v>
      </c>
      <c r="R18" s="45">
        <f t="shared" si="8"/>
        <v>0</v>
      </c>
      <c r="S18" s="72"/>
    </row>
    <row r="19" spans="1:19" ht="39.6" x14ac:dyDescent="0.25">
      <c r="A19" s="12" t="s">
        <v>487</v>
      </c>
      <c r="B19" s="12" t="s">
        <v>488</v>
      </c>
      <c r="C19" s="13" t="s">
        <v>512</v>
      </c>
      <c r="D19" s="13" t="s">
        <v>366</v>
      </c>
      <c r="E19" s="14">
        <v>2</v>
      </c>
      <c r="F19" s="12" t="s">
        <v>56</v>
      </c>
      <c r="G19" s="13">
        <v>21</v>
      </c>
      <c r="H19" s="56">
        <v>92.69</v>
      </c>
      <c r="I19" s="38">
        <v>0.21</v>
      </c>
      <c r="J19" s="56">
        <f t="shared" si="1"/>
        <v>112.1549</v>
      </c>
      <c r="K19" s="56">
        <f t="shared" si="2"/>
        <v>1946.49</v>
      </c>
      <c r="L19" s="56">
        <f t="shared" si="0"/>
        <v>2355.2529</v>
      </c>
      <c r="M19" s="13" t="s">
        <v>18</v>
      </c>
      <c r="N19" s="13">
        <v>1</v>
      </c>
      <c r="O19" s="71"/>
      <c r="P19" s="45">
        <f t="shared" si="6"/>
        <v>0</v>
      </c>
      <c r="Q19" s="45">
        <f t="shared" si="7"/>
        <v>0</v>
      </c>
      <c r="R19" s="45">
        <f t="shared" si="8"/>
        <v>0</v>
      </c>
      <c r="S19" s="72"/>
    </row>
    <row r="20" spans="1:19" ht="39.6" x14ac:dyDescent="0.25">
      <c r="A20" s="12" t="s">
        <v>487</v>
      </c>
      <c r="B20" s="12" t="s">
        <v>488</v>
      </c>
      <c r="C20" s="13" t="s">
        <v>513</v>
      </c>
      <c r="D20" s="13" t="s">
        <v>366</v>
      </c>
      <c r="E20" s="14">
        <v>2</v>
      </c>
      <c r="F20" s="26" t="s">
        <v>57</v>
      </c>
      <c r="G20" s="13">
        <v>39</v>
      </c>
      <c r="H20" s="56">
        <v>68.819999999999993</v>
      </c>
      <c r="I20" s="38">
        <v>0.21</v>
      </c>
      <c r="J20" s="56">
        <f t="shared" si="1"/>
        <v>83.272199999999984</v>
      </c>
      <c r="K20" s="56">
        <f t="shared" si="2"/>
        <v>2683.9799999999996</v>
      </c>
      <c r="L20" s="56">
        <f t="shared" si="0"/>
        <v>3247.6157999999996</v>
      </c>
      <c r="M20" s="13" t="s">
        <v>18</v>
      </c>
      <c r="N20" s="13">
        <v>1</v>
      </c>
      <c r="O20" s="71"/>
      <c r="P20" s="45">
        <f t="shared" si="6"/>
        <v>0</v>
      </c>
      <c r="Q20" s="45">
        <f t="shared" si="7"/>
        <v>0</v>
      </c>
      <c r="R20" s="45">
        <f t="shared" si="8"/>
        <v>0</v>
      </c>
      <c r="S20" s="72"/>
    </row>
    <row r="21" spans="1:19" ht="39.6" x14ac:dyDescent="0.25">
      <c r="A21" s="12" t="s">
        <v>487</v>
      </c>
      <c r="B21" s="12" t="s">
        <v>488</v>
      </c>
      <c r="C21" s="13" t="s">
        <v>514</v>
      </c>
      <c r="D21" s="13" t="s">
        <v>366</v>
      </c>
      <c r="E21" s="14">
        <v>2</v>
      </c>
      <c r="F21" s="26" t="s">
        <v>58</v>
      </c>
      <c r="G21" s="13">
        <v>9</v>
      </c>
      <c r="H21" s="56">
        <v>92.4</v>
      </c>
      <c r="I21" s="38">
        <v>0.21</v>
      </c>
      <c r="J21" s="56">
        <f t="shared" ref="J21" si="9">H21*(1+I21)</f>
        <v>111.804</v>
      </c>
      <c r="K21" s="56">
        <f t="shared" si="2"/>
        <v>831.6</v>
      </c>
      <c r="L21" s="56">
        <f t="shared" ref="L21" si="10">G21*J21</f>
        <v>1006.236</v>
      </c>
      <c r="M21" s="13" t="s">
        <v>18</v>
      </c>
      <c r="N21" s="13">
        <v>1</v>
      </c>
      <c r="O21" s="71"/>
      <c r="P21" s="45">
        <f t="shared" si="6"/>
        <v>0</v>
      </c>
      <c r="Q21" s="45">
        <f t="shared" si="7"/>
        <v>0</v>
      </c>
      <c r="R21" s="45">
        <f t="shared" si="8"/>
        <v>0</v>
      </c>
      <c r="S21" s="72"/>
    </row>
    <row r="22" spans="1:19" ht="30" x14ac:dyDescent="0.25">
      <c r="J22" s="73" t="s">
        <v>706</v>
      </c>
      <c r="K22" s="79">
        <f>SUM(K3:K21)</f>
        <v>38645.43</v>
      </c>
      <c r="M22" s="58"/>
      <c r="O22" s="33"/>
      <c r="P22" s="73" t="s">
        <v>703</v>
      </c>
      <c r="Q22" s="74">
        <f>SUM(Q3:Q21)</f>
        <v>0</v>
      </c>
      <c r="R22" s="75"/>
      <c r="S22" s="33"/>
    </row>
    <row r="23" spans="1:19" ht="30" x14ac:dyDescent="0.25">
      <c r="K23" s="73" t="s">
        <v>706</v>
      </c>
      <c r="L23" s="80">
        <f>SUM(L3:L21)</f>
        <v>46760.970299999994</v>
      </c>
      <c r="O23" s="33"/>
      <c r="P23" s="75"/>
      <c r="Q23" s="76" t="s">
        <v>704</v>
      </c>
      <c r="R23" s="77">
        <f>SUM(R3:R21)</f>
        <v>0</v>
      </c>
      <c r="S23" s="33"/>
    </row>
  </sheetData>
  <sheetProtection algorithmName="SHA-512" hashValue="5eHRdfFF1PdQxHNJoM1qbI5jPafjByUnkea8dMkikCg4xGGjzh6jVSME7LuKShNz0lMx4Yjo3UT6eE0eyTfahA==" saltValue="vtmn0n1HgEX+5nloWM3gZA==" spinCount="100000" sheet="1" objects="1" scenarios="1" selectLockedCells="1"/>
  <autoFilter ref="A2:N2" xr:uid="{ED441DC5-8547-4240-883D-FD19E6778D21}"/>
  <mergeCells count="1">
    <mergeCell ref="A1:N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A995B-20F4-483D-8669-C6244B37A4DB}">
  <sheetPr>
    <tabColor rgb="FFFFC000"/>
  </sheetPr>
  <dimension ref="A1:S12"/>
  <sheetViews>
    <sheetView topLeftCell="C4" zoomScale="83" workbookViewId="0">
      <selection activeCell="S3" sqref="S3"/>
    </sheetView>
  </sheetViews>
  <sheetFormatPr baseColWidth="10" defaultRowHeight="13.8" x14ac:dyDescent="0.25"/>
  <cols>
    <col min="1" max="1" width="11" hidden="1" customWidth="1"/>
    <col min="2" max="2" width="13.6328125" hidden="1" customWidth="1"/>
    <col min="3" max="3" width="13.453125" customWidth="1"/>
    <col min="4" max="4" width="14" hidden="1" customWidth="1"/>
    <col min="5" max="5" width="7.1796875" hidden="1" customWidth="1"/>
    <col min="6" max="6" width="52.36328125" customWidth="1"/>
    <col min="7" max="7" width="10.453125" customWidth="1"/>
    <col min="8" max="8" width="10.08984375" style="21" customWidth="1"/>
    <col min="9" max="9" width="4.453125" customWidth="1"/>
    <col min="10" max="10" width="13.26953125" customWidth="1"/>
    <col min="11" max="11" width="10.453125" customWidth="1"/>
    <col min="12" max="12" width="10.90625" customWidth="1"/>
    <col min="13" max="13" width="10.453125" customWidth="1"/>
    <col min="14" max="14" width="11.1796875" customWidth="1"/>
    <col min="15" max="15" width="15.36328125" customWidth="1"/>
    <col min="16" max="16" width="15.7265625" customWidth="1"/>
    <col min="17" max="17" width="14.81640625" customWidth="1"/>
    <col min="18" max="18" width="14.453125" customWidth="1"/>
    <col min="19" max="19" width="15.36328125" customWidth="1"/>
  </cols>
  <sheetData>
    <row r="1" spans="1:19" x14ac:dyDescent="0.25">
      <c r="A1" s="69" t="s">
        <v>363</v>
      </c>
      <c r="B1" s="69"/>
      <c r="C1" s="69"/>
      <c r="D1" s="69"/>
      <c r="E1" s="69"/>
      <c r="F1" s="69"/>
      <c r="G1" s="69"/>
      <c r="H1" s="69"/>
      <c r="I1" s="69"/>
      <c r="J1" s="69"/>
      <c r="K1" s="69"/>
      <c r="L1" s="69"/>
      <c r="M1" s="69"/>
      <c r="N1" s="69"/>
    </row>
    <row r="2" spans="1:19" ht="52.8" x14ac:dyDescent="0.25">
      <c r="A2" s="2" t="s">
        <v>2</v>
      </c>
      <c r="B2" s="2" t="s">
        <v>3</v>
      </c>
      <c r="C2" s="3" t="s">
        <v>4</v>
      </c>
      <c r="D2" s="3" t="s">
        <v>5</v>
      </c>
      <c r="E2" s="3" t="s">
        <v>0</v>
      </c>
      <c r="F2" s="2" t="s">
        <v>6</v>
      </c>
      <c r="G2" s="4" t="s">
        <v>12</v>
      </c>
      <c r="H2" s="5" t="s">
        <v>310</v>
      </c>
      <c r="I2" s="8" t="s">
        <v>1</v>
      </c>
      <c r="J2" s="5" t="s">
        <v>10</v>
      </c>
      <c r="K2" s="9" t="s">
        <v>13</v>
      </c>
      <c r="L2" s="9" t="s">
        <v>14</v>
      </c>
      <c r="M2" s="10" t="s">
        <v>15</v>
      </c>
      <c r="N2" s="32" t="s">
        <v>11</v>
      </c>
      <c r="O2" s="70" t="s">
        <v>701</v>
      </c>
      <c r="P2" s="70" t="s">
        <v>702</v>
      </c>
      <c r="Q2" s="70" t="s">
        <v>703</v>
      </c>
      <c r="R2" s="70" t="s">
        <v>704</v>
      </c>
      <c r="S2" s="70" t="s">
        <v>705</v>
      </c>
    </row>
    <row r="3" spans="1:19" ht="53.4" customHeight="1" x14ac:dyDescent="0.25">
      <c r="A3" s="12" t="s">
        <v>8</v>
      </c>
      <c r="B3" s="12" t="s">
        <v>484</v>
      </c>
      <c r="C3" s="13" t="s">
        <v>517</v>
      </c>
      <c r="D3" s="13" t="s">
        <v>366</v>
      </c>
      <c r="E3" s="14">
        <v>3</v>
      </c>
      <c r="F3" s="35" t="s">
        <v>359</v>
      </c>
      <c r="G3" s="13">
        <v>30</v>
      </c>
      <c r="H3" s="59">
        <v>74.84</v>
      </c>
      <c r="I3" s="36">
        <v>0.21</v>
      </c>
      <c r="J3" s="56">
        <f t="shared" ref="J3:J7" si="0">H3*(1+I3)</f>
        <v>90.556399999999996</v>
      </c>
      <c r="K3" s="56">
        <f t="shared" ref="K3" si="1">H3*G3</f>
        <v>2245.2000000000003</v>
      </c>
      <c r="L3" s="56">
        <f t="shared" ref="L3" si="2">G3*J3</f>
        <v>2716.692</v>
      </c>
      <c r="M3" s="13" t="s">
        <v>18</v>
      </c>
      <c r="N3" s="12">
        <v>1</v>
      </c>
      <c r="O3" s="71"/>
      <c r="P3" s="45">
        <f>O3+(O3*I3)</f>
        <v>0</v>
      </c>
      <c r="Q3" s="45">
        <f>G3*O3</f>
        <v>0</v>
      </c>
      <c r="R3" s="45">
        <f>P3*G3</f>
        <v>0</v>
      </c>
      <c r="S3" s="72"/>
    </row>
    <row r="4" spans="1:19" ht="126" customHeight="1" x14ac:dyDescent="0.25">
      <c r="A4" s="12" t="s">
        <v>8</v>
      </c>
      <c r="B4" s="12" t="s">
        <v>484</v>
      </c>
      <c r="C4" s="13" t="s">
        <v>518</v>
      </c>
      <c r="D4" s="13" t="s">
        <v>366</v>
      </c>
      <c r="E4" s="14">
        <v>3</v>
      </c>
      <c r="F4" s="35" t="s">
        <v>130</v>
      </c>
      <c r="G4" s="13">
        <v>93</v>
      </c>
      <c r="H4" s="59">
        <v>156.19</v>
      </c>
      <c r="I4" s="36">
        <v>0.1</v>
      </c>
      <c r="J4" s="56">
        <f t="shared" si="0"/>
        <v>171.809</v>
      </c>
      <c r="K4" s="56">
        <f t="shared" ref="K4:K7" si="3">H4*G4</f>
        <v>14525.67</v>
      </c>
      <c r="L4" s="56">
        <f t="shared" ref="L4:L7" si="4">G4*J4</f>
        <v>15978.236999999999</v>
      </c>
      <c r="M4" s="13" t="s">
        <v>18</v>
      </c>
      <c r="N4" s="12">
        <v>1</v>
      </c>
      <c r="O4" s="71"/>
      <c r="P4" s="45">
        <f t="shared" ref="P4:P8" si="5">O4+(O4*I4)</f>
        <v>0</v>
      </c>
      <c r="Q4" s="45">
        <f t="shared" ref="Q4:Q8" si="6">G4*O4</f>
        <v>0</v>
      </c>
      <c r="R4" s="45">
        <f t="shared" ref="R4:R8" si="7">P4*G4</f>
        <v>0</v>
      </c>
      <c r="S4" s="72"/>
    </row>
    <row r="5" spans="1:19" ht="127.95" customHeight="1" x14ac:dyDescent="0.25">
      <c r="A5" s="12" t="s">
        <v>8</v>
      </c>
      <c r="B5" s="12" t="s">
        <v>484</v>
      </c>
      <c r="C5" s="13" t="s">
        <v>519</v>
      </c>
      <c r="D5" s="13" t="s">
        <v>366</v>
      </c>
      <c r="E5" s="14">
        <v>3</v>
      </c>
      <c r="F5" s="35" t="s">
        <v>131</v>
      </c>
      <c r="G5" s="13">
        <v>15</v>
      </c>
      <c r="H5" s="59">
        <v>156.19</v>
      </c>
      <c r="I5" s="37">
        <v>0.1</v>
      </c>
      <c r="J5" s="56">
        <f t="shared" si="0"/>
        <v>171.809</v>
      </c>
      <c r="K5" s="56">
        <f t="shared" si="3"/>
        <v>2342.85</v>
      </c>
      <c r="L5" s="56">
        <f t="shared" si="4"/>
        <v>2577.1349999999998</v>
      </c>
      <c r="M5" s="13" t="s">
        <v>18</v>
      </c>
      <c r="N5" s="12">
        <v>1</v>
      </c>
      <c r="O5" s="71"/>
      <c r="P5" s="45">
        <f t="shared" si="5"/>
        <v>0</v>
      </c>
      <c r="Q5" s="45">
        <f t="shared" si="6"/>
        <v>0</v>
      </c>
      <c r="R5" s="45">
        <f t="shared" si="7"/>
        <v>0</v>
      </c>
      <c r="S5" s="72"/>
    </row>
    <row r="6" spans="1:19" ht="125.4" customHeight="1" x14ac:dyDescent="0.25">
      <c r="A6" s="12" t="s">
        <v>8</v>
      </c>
      <c r="B6" s="12" t="s">
        <v>484</v>
      </c>
      <c r="C6" s="13" t="s">
        <v>520</v>
      </c>
      <c r="D6" s="13" t="s">
        <v>366</v>
      </c>
      <c r="E6" s="14">
        <v>3</v>
      </c>
      <c r="F6" s="35" t="s">
        <v>132</v>
      </c>
      <c r="G6" s="13">
        <v>3</v>
      </c>
      <c r="H6" s="59">
        <v>210.42</v>
      </c>
      <c r="I6" s="36">
        <v>0.1</v>
      </c>
      <c r="J6" s="56">
        <f t="shared" si="0"/>
        <v>231.46200000000002</v>
      </c>
      <c r="K6" s="56">
        <f t="shared" si="3"/>
        <v>631.26</v>
      </c>
      <c r="L6" s="56">
        <f t="shared" si="4"/>
        <v>694.38600000000008</v>
      </c>
      <c r="M6" s="13" t="s">
        <v>18</v>
      </c>
      <c r="N6" s="12">
        <v>1</v>
      </c>
      <c r="O6" s="71"/>
      <c r="P6" s="45">
        <f t="shared" si="5"/>
        <v>0</v>
      </c>
      <c r="Q6" s="45">
        <f t="shared" si="6"/>
        <v>0</v>
      </c>
      <c r="R6" s="45">
        <f t="shared" si="7"/>
        <v>0</v>
      </c>
      <c r="S6" s="72"/>
    </row>
    <row r="7" spans="1:19" ht="92.4" customHeight="1" x14ac:dyDescent="0.25">
      <c r="A7" s="12" t="s">
        <v>8</v>
      </c>
      <c r="B7" s="12" t="s">
        <v>484</v>
      </c>
      <c r="C7" s="13" t="s">
        <v>521</v>
      </c>
      <c r="D7" s="13" t="s">
        <v>366</v>
      </c>
      <c r="E7" s="14">
        <v>3</v>
      </c>
      <c r="F7" s="35" t="s">
        <v>133</v>
      </c>
      <c r="G7" s="13">
        <v>60</v>
      </c>
      <c r="H7" s="59">
        <v>85.69</v>
      </c>
      <c r="I7" s="36">
        <v>0.1</v>
      </c>
      <c r="J7" s="56">
        <f t="shared" si="0"/>
        <v>94.259</v>
      </c>
      <c r="K7" s="56">
        <f t="shared" si="3"/>
        <v>5141.3999999999996</v>
      </c>
      <c r="L7" s="56">
        <f t="shared" si="4"/>
        <v>5655.54</v>
      </c>
      <c r="M7" s="13" t="s">
        <v>18</v>
      </c>
      <c r="N7" s="12">
        <v>1</v>
      </c>
      <c r="O7" s="71"/>
      <c r="P7" s="45">
        <f t="shared" si="5"/>
        <v>0</v>
      </c>
      <c r="Q7" s="45">
        <f t="shared" si="6"/>
        <v>0</v>
      </c>
      <c r="R7" s="45">
        <f t="shared" si="7"/>
        <v>0</v>
      </c>
      <c r="S7" s="72"/>
    </row>
    <row r="8" spans="1:19" ht="39.6" x14ac:dyDescent="0.25">
      <c r="A8" s="12" t="s">
        <v>8</v>
      </c>
      <c r="B8" s="12" t="s">
        <v>484</v>
      </c>
      <c r="C8" s="13" t="s">
        <v>522</v>
      </c>
      <c r="D8" s="13" t="s">
        <v>366</v>
      </c>
      <c r="E8" s="14">
        <v>3</v>
      </c>
      <c r="F8" s="35" t="s">
        <v>360</v>
      </c>
      <c r="G8" s="13">
        <v>12</v>
      </c>
      <c r="H8" s="59">
        <v>86.77</v>
      </c>
      <c r="I8" s="36">
        <v>0.21</v>
      </c>
      <c r="J8" s="56">
        <f t="shared" ref="J8" si="8">H8*(1+I8)</f>
        <v>104.99169999999999</v>
      </c>
      <c r="K8" s="56">
        <f>H8*G8</f>
        <v>1041.24</v>
      </c>
      <c r="L8" s="56">
        <f t="shared" ref="L8" si="9">G8*J8</f>
        <v>1259.9004</v>
      </c>
      <c r="M8" s="13" t="s">
        <v>18</v>
      </c>
      <c r="N8" s="12">
        <v>1</v>
      </c>
      <c r="O8" s="71"/>
      <c r="P8" s="45">
        <f t="shared" si="5"/>
        <v>0</v>
      </c>
      <c r="Q8" s="45">
        <f t="shared" si="6"/>
        <v>0</v>
      </c>
      <c r="R8" s="45">
        <f t="shared" si="7"/>
        <v>0</v>
      </c>
      <c r="S8" s="72"/>
    </row>
    <row r="9" spans="1:19" ht="30" x14ac:dyDescent="0.25">
      <c r="A9" s="19"/>
      <c r="B9" s="19"/>
      <c r="C9" s="19"/>
      <c r="D9" s="19"/>
      <c r="E9" s="19"/>
      <c r="F9" s="22"/>
      <c r="G9" s="22"/>
      <c r="H9" s="23"/>
      <c r="I9" s="23"/>
      <c r="J9" s="73" t="s">
        <v>706</v>
      </c>
      <c r="K9" s="79">
        <f>SUM(K3:K8)</f>
        <v>25927.62</v>
      </c>
      <c r="M9" s="58"/>
      <c r="N9" s="24"/>
      <c r="P9" s="73" t="s">
        <v>703</v>
      </c>
      <c r="Q9" s="74">
        <f>SUM(Q3:Q8)</f>
        <v>0</v>
      </c>
      <c r="R9" s="75"/>
    </row>
    <row r="10" spans="1:19" ht="30" x14ac:dyDescent="0.25">
      <c r="A10" s="19"/>
      <c r="B10" s="19"/>
      <c r="C10" s="19"/>
      <c r="D10" s="19"/>
      <c r="E10" s="19"/>
      <c r="F10" s="22"/>
      <c r="G10" s="22"/>
      <c r="H10" s="23"/>
      <c r="I10" s="23"/>
      <c r="K10" s="73" t="s">
        <v>706</v>
      </c>
      <c r="L10" s="80">
        <f>SUM(L3:L8)</f>
        <v>28881.890399999997</v>
      </c>
      <c r="N10" s="24"/>
      <c r="P10" s="75"/>
      <c r="Q10" s="76" t="s">
        <v>704</v>
      </c>
      <c r="R10" s="77">
        <f>SUM(R3:R8)</f>
        <v>0</v>
      </c>
    </row>
    <row r="11" spans="1:19" x14ac:dyDescent="0.25">
      <c r="A11" s="19"/>
      <c r="B11" s="19"/>
      <c r="C11" s="19"/>
      <c r="E11" s="19"/>
      <c r="F11" s="22"/>
      <c r="G11" s="22"/>
      <c r="H11" s="23"/>
      <c r="I11" s="23"/>
      <c r="N11" s="24"/>
    </row>
    <row r="12" spans="1:19" x14ac:dyDescent="0.25">
      <c r="A12" s="19"/>
      <c r="B12" s="19"/>
      <c r="C12" s="19"/>
      <c r="D12" s="19"/>
      <c r="E12" s="19"/>
      <c r="F12" s="19"/>
      <c r="G12" s="19"/>
      <c r="H12" s="20"/>
      <c r="I12" s="19"/>
    </row>
  </sheetData>
  <sheetProtection algorithmName="SHA-512" hashValue="jGShjozmZIF3keO+UWc4EdK5obi4DQk3b2GuriBeb1qBYAqx3OTCbZaiGndTCYNc8fYIygcrbxKptC6KZlfkGQ==" saltValue="5OCuW9T036+xh4EfGGX7DQ==" spinCount="100000" sheet="1" objects="1" scenarios="1" selectLockedCells="1"/>
  <mergeCells count="1">
    <mergeCell ref="A1:N1"/>
  </mergeCells>
  <conditionalFormatting sqref="F3:F8">
    <cfRule type="duplicateValues" dxfId="4"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94E65-9916-4C5C-8FE6-047FC2478B36}">
  <sheetPr>
    <tabColor rgb="FFFFC000"/>
  </sheetPr>
  <dimension ref="A1:O107"/>
  <sheetViews>
    <sheetView topLeftCell="B46" workbookViewId="0">
      <selection activeCell="O51" sqref="O51"/>
    </sheetView>
  </sheetViews>
  <sheetFormatPr baseColWidth="10" defaultRowHeight="13.8" x14ac:dyDescent="0.25"/>
  <cols>
    <col min="1" max="1" width="15.453125" customWidth="1"/>
    <col min="2" max="2" width="36.7265625" style="65" customWidth="1"/>
    <col min="3" max="3" width="12.7265625" customWidth="1"/>
    <col min="4" max="4" width="10" style="63" customWidth="1"/>
    <col min="5" max="5" width="6.1796875" customWidth="1"/>
    <col min="6" max="6" width="13.26953125" customWidth="1"/>
    <col min="7" max="7" width="11.81640625" customWidth="1"/>
    <col min="8" max="8" width="11.7265625" bestFit="1" customWidth="1"/>
    <col min="9" max="9" width="9.81640625" bestFit="1" customWidth="1"/>
    <col min="10" max="10" width="9.1796875" bestFit="1" customWidth="1"/>
    <col min="11" max="11" width="15" customWidth="1"/>
    <col min="12" max="12" width="16.81640625" customWidth="1"/>
    <col min="13" max="13" width="13.90625" customWidth="1"/>
    <col min="14" max="14" width="16" customWidth="1"/>
    <col min="15" max="15" width="13" customWidth="1"/>
  </cols>
  <sheetData>
    <row r="1" spans="1:15" ht="52.8" x14ac:dyDescent="0.25">
      <c r="A1" s="3" t="s">
        <v>4</v>
      </c>
      <c r="B1" s="2" t="s">
        <v>6</v>
      </c>
      <c r="C1" s="4" t="s">
        <v>12</v>
      </c>
      <c r="D1" s="60" t="s">
        <v>7</v>
      </c>
      <c r="E1" s="8" t="s">
        <v>1</v>
      </c>
      <c r="F1" s="5" t="s">
        <v>10</v>
      </c>
      <c r="G1" s="9" t="s">
        <v>13</v>
      </c>
      <c r="H1" s="9" t="s">
        <v>14</v>
      </c>
      <c r="I1" s="10" t="s">
        <v>15</v>
      </c>
      <c r="J1" s="10" t="s">
        <v>11</v>
      </c>
      <c r="K1" s="70" t="s">
        <v>701</v>
      </c>
      <c r="L1" s="70" t="s">
        <v>702</v>
      </c>
      <c r="M1" s="70" t="s">
        <v>703</v>
      </c>
      <c r="N1" s="70" t="s">
        <v>704</v>
      </c>
      <c r="O1" s="70" t="s">
        <v>705</v>
      </c>
    </row>
    <row r="2" spans="1:15" ht="25.2" customHeight="1" x14ac:dyDescent="0.25">
      <c r="A2" s="13" t="s">
        <v>16</v>
      </c>
      <c r="B2" s="64" t="s">
        <v>85</v>
      </c>
      <c r="C2" s="13">
        <v>2</v>
      </c>
      <c r="D2" s="61">
        <v>192.5</v>
      </c>
      <c r="E2" s="38">
        <v>0.1</v>
      </c>
      <c r="F2" s="56">
        <f t="shared" ref="F2:F65" si="0">D2*(1+E2)</f>
        <v>211.75000000000003</v>
      </c>
      <c r="G2" s="56">
        <f t="shared" ref="G2:G65" si="1">D2*C2</f>
        <v>385</v>
      </c>
      <c r="H2" s="56">
        <f t="shared" ref="H2:H65" si="2">C2*F2</f>
        <v>423.50000000000006</v>
      </c>
      <c r="I2" s="13" t="s">
        <v>18</v>
      </c>
      <c r="J2" s="13">
        <v>1</v>
      </c>
      <c r="K2" s="71"/>
      <c r="L2" s="45">
        <f>K2+(K2*E2)</f>
        <v>0</v>
      </c>
      <c r="M2" s="45">
        <f>C2*K2</f>
        <v>0</v>
      </c>
      <c r="N2" s="45">
        <f>L2*C2</f>
        <v>0</v>
      </c>
      <c r="O2" s="72"/>
    </row>
    <row r="3" spans="1:15" ht="26.4" x14ac:dyDescent="0.25">
      <c r="A3" s="13" t="s">
        <v>19</v>
      </c>
      <c r="B3" s="64" t="s">
        <v>386</v>
      </c>
      <c r="C3" s="13">
        <v>4</v>
      </c>
      <c r="D3" s="62">
        <v>10</v>
      </c>
      <c r="E3" s="38">
        <v>0.21</v>
      </c>
      <c r="F3" s="56">
        <f t="shared" si="0"/>
        <v>12.1</v>
      </c>
      <c r="G3" s="56">
        <f t="shared" si="1"/>
        <v>40</v>
      </c>
      <c r="H3" s="56">
        <f t="shared" si="2"/>
        <v>48.4</v>
      </c>
      <c r="I3" s="13" t="s">
        <v>18</v>
      </c>
      <c r="J3" s="13">
        <v>1</v>
      </c>
      <c r="K3" s="71"/>
      <c r="L3" s="45">
        <f t="shared" ref="L3:L66" si="3">K3+(K3*E3)</f>
        <v>0</v>
      </c>
      <c r="M3" s="45">
        <f t="shared" ref="M3:M66" si="4">C3*K3</f>
        <v>0</v>
      </c>
      <c r="N3" s="45">
        <f t="shared" ref="N3:N66" si="5">L3*C3</f>
        <v>0</v>
      </c>
      <c r="O3" s="72"/>
    </row>
    <row r="4" spans="1:15" ht="26.4" x14ac:dyDescent="0.25">
      <c r="A4" s="13" t="s">
        <v>21</v>
      </c>
      <c r="B4" s="64" t="s">
        <v>385</v>
      </c>
      <c r="C4" s="13">
        <v>4</v>
      </c>
      <c r="D4" s="62">
        <v>71.5</v>
      </c>
      <c r="E4" s="38">
        <v>0.21</v>
      </c>
      <c r="F4" s="56">
        <f t="shared" si="0"/>
        <v>86.515000000000001</v>
      </c>
      <c r="G4" s="56">
        <f t="shared" si="1"/>
        <v>286</v>
      </c>
      <c r="H4" s="56">
        <f t="shared" si="2"/>
        <v>346.06</v>
      </c>
      <c r="I4" s="13" t="s">
        <v>59</v>
      </c>
      <c r="J4" s="13">
        <v>5</v>
      </c>
      <c r="K4" s="71"/>
      <c r="L4" s="45">
        <f t="shared" si="3"/>
        <v>0</v>
      </c>
      <c r="M4" s="45">
        <f t="shared" si="4"/>
        <v>0</v>
      </c>
      <c r="N4" s="45">
        <f t="shared" si="5"/>
        <v>0</v>
      </c>
      <c r="O4" s="72"/>
    </row>
    <row r="5" spans="1:15" ht="26.4" x14ac:dyDescent="0.25">
      <c r="A5" s="13" t="s">
        <v>23</v>
      </c>
      <c r="B5" s="64" t="s">
        <v>331</v>
      </c>
      <c r="C5" s="13">
        <v>2</v>
      </c>
      <c r="D5" s="62">
        <v>55</v>
      </c>
      <c r="E5" s="38">
        <v>0.1</v>
      </c>
      <c r="F5" s="56">
        <f t="shared" si="0"/>
        <v>60.500000000000007</v>
      </c>
      <c r="G5" s="56">
        <f t="shared" si="1"/>
        <v>110</v>
      </c>
      <c r="H5" s="56">
        <f t="shared" si="2"/>
        <v>121.00000000000001</v>
      </c>
      <c r="I5" s="13" t="s">
        <v>59</v>
      </c>
      <c r="J5" s="13">
        <v>5</v>
      </c>
      <c r="K5" s="71"/>
      <c r="L5" s="45">
        <f t="shared" si="3"/>
        <v>0</v>
      </c>
      <c r="M5" s="45">
        <f t="shared" si="4"/>
        <v>0</v>
      </c>
      <c r="N5" s="45">
        <f t="shared" si="5"/>
        <v>0</v>
      </c>
      <c r="O5" s="72"/>
    </row>
    <row r="6" spans="1:15" x14ac:dyDescent="0.25">
      <c r="A6" s="13" t="s">
        <v>25</v>
      </c>
      <c r="B6" s="64" t="s">
        <v>86</v>
      </c>
      <c r="C6" s="13">
        <v>2</v>
      </c>
      <c r="D6" s="62">
        <v>77</v>
      </c>
      <c r="E6" s="38">
        <v>0.1</v>
      </c>
      <c r="F6" s="56">
        <f t="shared" si="0"/>
        <v>84.7</v>
      </c>
      <c r="G6" s="56">
        <f t="shared" si="1"/>
        <v>154</v>
      </c>
      <c r="H6" s="56">
        <f t="shared" si="2"/>
        <v>169.4</v>
      </c>
      <c r="I6" s="13" t="s">
        <v>18</v>
      </c>
      <c r="J6" s="13">
        <v>1</v>
      </c>
      <c r="K6" s="71"/>
      <c r="L6" s="45">
        <f t="shared" si="3"/>
        <v>0</v>
      </c>
      <c r="M6" s="45">
        <f t="shared" si="4"/>
        <v>0</v>
      </c>
      <c r="N6" s="45">
        <f t="shared" si="5"/>
        <v>0</v>
      </c>
      <c r="O6" s="72"/>
    </row>
    <row r="7" spans="1:15" x14ac:dyDescent="0.25">
      <c r="A7" s="13" t="s">
        <v>27</v>
      </c>
      <c r="B7" s="64" t="s">
        <v>330</v>
      </c>
      <c r="C7" s="13">
        <v>2</v>
      </c>
      <c r="D7" s="62">
        <v>143</v>
      </c>
      <c r="E7" s="38">
        <v>0.1</v>
      </c>
      <c r="F7" s="56">
        <f t="shared" si="0"/>
        <v>157.30000000000001</v>
      </c>
      <c r="G7" s="56">
        <f t="shared" si="1"/>
        <v>286</v>
      </c>
      <c r="H7" s="56">
        <f t="shared" si="2"/>
        <v>314.60000000000002</v>
      </c>
      <c r="I7" s="13" t="s">
        <v>59</v>
      </c>
      <c r="J7" s="13">
        <v>2</v>
      </c>
      <c r="K7" s="71"/>
      <c r="L7" s="45">
        <f t="shared" si="3"/>
        <v>0</v>
      </c>
      <c r="M7" s="45">
        <f t="shared" si="4"/>
        <v>0</v>
      </c>
      <c r="N7" s="45">
        <f t="shared" si="5"/>
        <v>0</v>
      </c>
      <c r="O7" s="72"/>
    </row>
    <row r="8" spans="1:15" x14ac:dyDescent="0.25">
      <c r="A8" s="13" t="s">
        <v>29</v>
      </c>
      <c r="B8" s="64" t="s">
        <v>384</v>
      </c>
      <c r="C8" s="13">
        <v>2</v>
      </c>
      <c r="D8" s="62">
        <v>528</v>
      </c>
      <c r="E8" s="38">
        <v>0.1</v>
      </c>
      <c r="F8" s="56">
        <f t="shared" si="0"/>
        <v>580.80000000000007</v>
      </c>
      <c r="G8" s="56">
        <f t="shared" si="1"/>
        <v>1056</v>
      </c>
      <c r="H8" s="56">
        <f t="shared" si="2"/>
        <v>1161.6000000000001</v>
      </c>
      <c r="I8" s="13" t="s">
        <v>18</v>
      </c>
      <c r="J8" s="13">
        <v>1</v>
      </c>
      <c r="K8" s="71"/>
      <c r="L8" s="45">
        <f t="shared" si="3"/>
        <v>0</v>
      </c>
      <c r="M8" s="45">
        <f t="shared" si="4"/>
        <v>0</v>
      </c>
      <c r="N8" s="45">
        <f t="shared" si="5"/>
        <v>0</v>
      </c>
      <c r="O8" s="72"/>
    </row>
    <row r="9" spans="1:15" x14ac:dyDescent="0.25">
      <c r="A9" s="13" t="s">
        <v>30</v>
      </c>
      <c r="B9" s="64" t="s">
        <v>87</v>
      </c>
      <c r="C9" s="13">
        <v>2</v>
      </c>
      <c r="D9" s="61">
        <v>1125</v>
      </c>
      <c r="E9" s="38">
        <v>0.1</v>
      </c>
      <c r="F9" s="56">
        <f t="shared" si="0"/>
        <v>1237.5</v>
      </c>
      <c r="G9" s="56">
        <f t="shared" si="1"/>
        <v>2250</v>
      </c>
      <c r="H9" s="56">
        <f t="shared" si="2"/>
        <v>2475</v>
      </c>
      <c r="I9" s="13" t="s">
        <v>18</v>
      </c>
      <c r="J9" s="13">
        <v>1</v>
      </c>
      <c r="K9" s="71"/>
      <c r="L9" s="45">
        <f t="shared" si="3"/>
        <v>0</v>
      </c>
      <c r="M9" s="45">
        <f t="shared" si="4"/>
        <v>0</v>
      </c>
      <c r="N9" s="45">
        <f t="shared" si="5"/>
        <v>0</v>
      </c>
      <c r="O9" s="72"/>
    </row>
    <row r="10" spans="1:15" x14ac:dyDescent="0.25">
      <c r="A10" s="13" t="s">
        <v>31</v>
      </c>
      <c r="B10" s="64" t="s">
        <v>88</v>
      </c>
      <c r="C10" s="13">
        <v>2</v>
      </c>
      <c r="D10" s="61">
        <v>1512.5</v>
      </c>
      <c r="E10" s="38">
        <v>0.1</v>
      </c>
      <c r="F10" s="56">
        <f t="shared" si="0"/>
        <v>1663.7500000000002</v>
      </c>
      <c r="G10" s="56">
        <f t="shared" si="1"/>
        <v>3025</v>
      </c>
      <c r="H10" s="56">
        <f t="shared" si="2"/>
        <v>3327.5000000000005</v>
      </c>
      <c r="I10" s="13" t="s">
        <v>18</v>
      </c>
      <c r="J10" s="13">
        <v>1</v>
      </c>
      <c r="K10" s="71"/>
      <c r="L10" s="45">
        <f t="shared" si="3"/>
        <v>0</v>
      </c>
      <c r="M10" s="45">
        <f t="shared" si="4"/>
        <v>0</v>
      </c>
      <c r="N10" s="45">
        <f t="shared" si="5"/>
        <v>0</v>
      </c>
      <c r="O10" s="72"/>
    </row>
    <row r="11" spans="1:15" ht="26.4" x14ac:dyDescent="0.25">
      <c r="A11" s="13" t="s">
        <v>32</v>
      </c>
      <c r="B11" s="64" t="s">
        <v>89</v>
      </c>
      <c r="C11" s="13">
        <v>2</v>
      </c>
      <c r="D11" s="61">
        <v>1237.5</v>
      </c>
      <c r="E11" s="38">
        <v>0.1</v>
      </c>
      <c r="F11" s="56">
        <f t="shared" si="0"/>
        <v>1361.25</v>
      </c>
      <c r="G11" s="56">
        <f t="shared" si="1"/>
        <v>2475</v>
      </c>
      <c r="H11" s="56">
        <f t="shared" si="2"/>
        <v>2722.5</v>
      </c>
      <c r="I11" s="13" t="s">
        <v>18</v>
      </c>
      <c r="J11" s="13">
        <v>1</v>
      </c>
      <c r="K11" s="71"/>
      <c r="L11" s="45">
        <f t="shared" si="3"/>
        <v>0</v>
      </c>
      <c r="M11" s="45">
        <f t="shared" si="4"/>
        <v>0</v>
      </c>
      <c r="N11" s="45">
        <f t="shared" si="5"/>
        <v>0</v>
      </c>
      <c r="O11" s="72"/>
    </row>
    <row r="12" spans="1:15" x14ac:dyDescent="0.25">
      <c r="A12" s="13" t="s">
        <v>33</v>
      </c>
      <c r="B12" s="64" t="s">
        <v>90</v>
      </c>
      <c r="C12" s="13">
        <v>2</v>
      </c>
      <c r="D12" s="61">
        <v>387.5</v>
      </c>
      <c r="E12" s="38">
        <v>0.1</v>
      </c>
      <c r="F12" s="56">
        <f t="shared" si="0"/>
        <v>426.25000000000006</v>
      </c>
      <c r="G12" s="56">
        <f t="shared" si="1"/>
        <v>775</v>
      </c>
      <c r="H12" s="56">
        <f t="shared" si="2"/>
        <v>852.50000000000011</v>
      </c>
      <c r="I12" s="13" t="s">
        <v>18</v>
      </c>
      <c r="J12" s="13">
        <v>1</v>
      </c>
      <c r="K12" s="71"/>
      <c r="L12" s="45">
        <f t="shared" si="3"/>
        <v>0</v>
      </c>
      <c r="M12" s="45">
        <f t="shared" si="4"/>
        <v>0</v>
      </c>
      <c r="N12" s="45">
        <f t="shared" si="5"/>
        <v>0</v>
      </c>
      <c r="O12" s="72"/>
    </row>
    <row r="13" spans="1:15" x14ac:dyDescent="0.25">
      <c r="A13" s="13" t="s">
        <v>34</v>
      </c>
      <c r="B13" s="64" t="s">
        <v>91</v>
      </c>
      <c r="C13" s="13">
        <v>2</v>
      </c>
      <c r="D13" s="61">
        <v>687.5</v>
      </c>
      <c r="E13" s="38">
        <v>0.1</v>
      </c>
      <c r="F13" s="56">
        <f t="shared" si="0"/>
        <v>756.25000000000011</v>
      </c>
      <c r="G13" s="56">
        <f t="shared" si="1"/>
        <v>1375</v>
      </c>
      <c r="H13" s="56">
        <f t="shared" si="2"/>
        <v>1512.5000000000002</v>
      </c>
      <c r="I13" s="13" t="s">
        <v>18</v>
      </c>
      <c r="J13" s="13">
        <v>1</v>
      </c>
      <c r="K13" s="71"/>
      <c r="L13" s="45">
        <f t="shared" si="3"/>
        <v>0</v>
      </c>
      <c r="M13" s="45">
        <f t="shared" si="4"/>
        <v>0</v>
      </c>
      <c r="N13" s="45">
        <f t="shared" si="5"/>
        <v>0</v>
      </c>
      <c r="O13" s="72"/>
    </row>
    <row r="14" spans="1:15" x14ac:dyDescent="0.25">
      <c r="A14" s="13" t="s">
        <v>35</v>
      </c>
      <c r="B14" s="64" t="s">
        <v>92</v>
      </c>
      <c r="C14" s="13">
        <v>2</v>
      </c>
      <c r="D14" s="62">
        <v>242</v>
      </c>
      <c r="E14" s="38">
        <v>0.1</v>
      </c>
      <c r="F14" s="56">
        <f t="shared" si="0"/>
        <v>266.20000000000005</v>
      </c>
      <c r="G14" s="56">
        <f t="shared" si="1"/>
        <v>484</v>
      </c>
      <c r="H14" s="56">
        <f t="shared" si="2"/>
        <v>532.40000000000009</v>
      </c>
      <c r="I14" s="13" t="s">
        <v>18</v>
      </c>
      <c r="J14" s="13">
        <v>1</v>
      </c>
      <c r="K14" s="71"/>
      <c r="L14" s="45">
        <f t="shared" si="3"/>
        <v>0</v>
      </c>
      <c r="M14" s="45">
        <f t="shared" si="4"/>
        <v>0</v>
      </c>
      <c r="N14" s="45">
        <f t="shared" si="5"/>
        <v>0</v>
      </c>
      <c r="O14" s="72"/>
    </row>
    <row r="15" spans="1:15" ht="26.4" x14ac:dyDescent="0.25">
      <c r="A15" s="13" t="s">
        <v>36</v>
      </c>
      <c r="B15" s="64" t="s">
        <v>93</v>
      </c>
      <c r="C15" s="13">
        <v>2</v>
      </c>
      <c r="D15" s="62">
        <v>825</v>
      </c>
      <c r="E15" s="38">
        <v>0.1</v>
      </c>
      <c r="F15" s="56">
        <f t="shared" si="0"/>
        <v>907.50000000000011</v>
      </c>
      <c r="G15" s="56">
        <f t="shared" si="1"/>
        <v>1650</v>
      </c>
      <c r="H15" s="56">
        <f t="shared" si="2"/>
        <v>1815.0000000000002</v>
      </c>
      <c r="I15" s="13" t="s">
        <v>18</v>
      </c>
      <c r="J15" s="13">
        <v>1</v>
      </c>
      <c r="K15" s="71"/>
      <c r="L15" s="45">
        <f t="shared" si="3"/>
        <v>0</v>
      </c>
      <c r="M15" s="45">
        <f t="shared" si="4"/>
        <v>0</v>
      </c>
      <c r="N15" s="45">
        <f t="shared" si="5"/>
        <v>0</v>
      </c>
      <c r="O15" s="72"/>
    </row>
    <row r="16" spans="1:15" ht="26.4" x14ac:dyDescent="0.25">
      <c r="A16" s="13" t="s">
        <v>37</v>
      </c>
      <c r="B16" s="64" t="s">
        <v>368</v>
      </c>
      <c r="C16" s="13">
        <v>2</v>
      </c>
      <c r="D16" s="62">
        <v>638</v>
      </c>
      <c r="E16" s="38">
        <v>0.1</v>
      </c>
      <c r="F16" s="56">
        <f t="shared" si="0"/>
        <v>701.80000000000007</v>
      </c>
      <c r="G16" s="56">
        <f t="shared" si="1"/>
        <v>1276</v>
      </c>
      <c r="H16" s="56">
        <f t="shared" si="2"/>
        <v>1403.6000000000001</v>
      </c>
      <c r="I16" s="13" t="s">
        <v>18</v>
      </c>
      <c r="J16" s="13">
        <v>1</v>
      </c>
      <c r="K16" s="71"/>
      <c r="L16" s="45">
        <f t="shared" si="3"/>
        <v>0</v>
      </c>
      <c r="M16" s="45">
        <f t="shared" si="4"/>
        <v>0</v>
      </c>
      <c r="N16" s="45">
        <f t="shared" si="5"/>
        <v>0</v>
      </c>
      <c r="O16" s="72"/>
    </row>
    <row r="17" spans="1:15" ht="26.4" x14ac:dyDescent="0.25">
      <c r="A17" s="13" t="s">
        <v>38</v>
      </c>
      <c r="B17" s="64" t="s">
        <v>367</v>
      </c>
      <c r="C17" s="13">
        <v>2</v>
      </c>
      <c r="D17" s="62">
        <v>1023</v>
      </c>
      <c r="E17" s="38">
        <v>0.1</v>
      </c>
      <c r="F17" s="56">
        <f t="shared" si="0"/>
        <v>1125.3000000000002</v>
      </c>
      <c r="G17" s="56">
        <f t="shared" si="1"/>
        <v>2046</v>
      </c>
      <c r="H17" s="56">
        <f t="shared" si="2"/>
        <v>2250.6000000000004</v>
      </c>
      <c r="I17" s="13" t="s">
        <v>59</v>
      </c>
      <c r="J17" s="13">
        <v>2</v>
      </c>
      <c r="K17" s="71"/>
      <c r="L17" s="45">
        <f t="shared" si="3"/>
        <v>0</v>
      </c>
      <c r="M17" s="45">
        <f t="shared" si="4"/>
        <v>0</v>
      </c>
      <c r="N17" s="45">
        <f t="shared" si="5"/>
        <v>0</v>
      </c>
      <c r="O17" s="72"/>
    </row>
    <row r="18" spans="1:15" ht="26.4" x14ac:dyDescent="0.25">
      <c r="A18" s="13" t="s">
        <v>39</v>
      </c>
      <c r="B18" s="64" t="s">
        <v>369</v>
      </c>
      <c r="C18" s="13">
        <v>2</v>
      </c>
      <c r="D18" s="62">
        <v>473</v>
      </c>
      <c r="E18" s="38">
        <v>0.1</v>
      </c>
      <c r="F18" s="56">
        <f t="shared" si="0"/>
        <v>520.30000000000007</v>
      </c>
      <c r="G18" s="56">
        <f t="shared" si="1"/>
        <v>946</v>
      </c>
      <c r="H18" s="56">
        <f t="shared" si="2"/>
        <v>1040.6000000000001</v>
      </c>
      <c r="I18" s="13" t="s">
        <v>59</v>
      </c>
      <c r="J18" s="13">
        <v>2</v>
      </c>
      <c r="K18" s="71"/>
      <c r="L18" s="45">
        <f t="shared" si="3"/>
        <v>0</v>
      </c>
      <c r="M18" s="45">
        <f t="shared" si="4"/>
        <v>0</v>
      </c>
      <c r="N18" s="45">
        <f t="shared" si="5"/>
        <v>0</v>
      </c>
      <c r="O18" s="72"/>
    </row>
    <row r="19" spans="1:15" ht="26.4" x14ac:dyDescent="0.25">
      <c r="A19" s="13" t="s">
        <v>40</v>
      </c>
      <c r="B19" s="64" t="s">
        <v>94</v>
      </c>
      <c r="C19" s="13">
        <v>2</v>
      </c>
      <c r="D19" s="62">
        <v>544.5</v>
      </c>
      <c r="E19" s="38">
        <v>0.1</v>
      </c>
      <c r="F19" s="56">
        <f t="shared" si="0"/>
        <v>598.95000000000005</v>
      </c>
      <c r="G19" s="56">
        <f t="shared" si="1"/>
        <v>1089</v>
      </c>
      <c r="H19" s="56">
        <f t="shared" si="2"/>
        <v>1197.9000000000001</v>
      </c>
      <c r="I19" s="13" t="s">
        <v>59</v>
      </c>
      <c r="J19" s="13">
        <v>2</v>
      </c>
      <c r="K19" s="71"/>
      <c r="L19" s="45">
        <f t="shared" si="3"/>
        <v>0</v>
      </c>
      <c r="M19" s="45">
        <f t="shared" si="4"/>
        <v>0</v>
      </c>
      <c r="N19" s="45">
        <f t="shared" si="5"/>
        <v>0</v>
      </c>
      <c r="O19" s="72"/>
    </row>
    <row r="20" spans="1:15" x14ac:dyDescent="0.25">
      <c r="A20" s="13" t="s">
        <v>398</v>
      </c>
      <c r="B20" s="64" t="s">
        <v>351</v>
      </c>
      <c r="C20" s="13">
        <v>2</v>
      </c>
      <c r="D20" s="62">
        <v>2189</v>
      </c>
      <c r="E20" s="38">
        <v>0.1</v>
      </c>
      <c r="F20" s="56">
        <f t="shared" si="0"/>
        <v>2407.9</v>
      </c>
      <c r="G20" s="56">
        <f t="shared" si="1"/>
        <v>4378</v>
      </c>
      <c r="H20" s="56">
        <f t="shared" si="2"/>
        <v>4815.8</v>
      </c>
      <c r="I20" s="13" t="s">
        <v>18</v>
      </c>
      <c r="J20" s="13">
        <v>1</v>
      </c>
      <c r="K20" s="71"/>
      <c r="L20" s="45">
        <f t="shared" si="3"/>
        <v>0</v>
      </c>
      <c r="M20" s="45">
        <f t="shared" si="4"/>
        <v>0</v>
      </c>
      <c r="N20" s="45">
        <f t="shared" si="5"/>
        <v>0</v>
      </c>
      <c r="O20" s="72"/>
    </row>
    <row r="21" spans="1:15" ht="26.4" x14ac:dyDescent="0.25">
      <c r="A21" s="13" t="s">
        <v>399</v>
      </c>
      <c r="B21" s="64" t="s">
        <v>370</v>
      </c>
      <c r="C21" s="13">
        <v>2</v>
      </c>
      <c r="D21" s="61">
        <v>280.5</v>
      </c>
      <c r="E21" s="38">
        <v>0.1</v>
      </c>
      <c r="F21" s="56">
        <f t="shared" si="0"/>
        <v>308.55</v>
      </c>
      <c r="G21" s="56">
        <f t="shared" si="1"/>
        <v>561</v>
      </c>
      <c r="H21" s="56">
        <f t="shared" si="2"/>
        <v>617.1</v>
      </c>
      <c r="I21" s="13" t="s">
        <v>18</v>
      </c>
      <c r="J21" s="13">
        <v>1</v>
      </c>
      <c r="K21" s="71"/>
      <c r="L21" s="45">
        <f t="shared" si="3"/>
        <v>0</v>
      </c>
      <c r="M21" s="45">
        <f t="shared" si="4"/>
        <v>0</v>
      </c>
      <c r="N21" s="45">
        <f t="shared" si="5"/>
        <v>0</v>
      </c>
      <c r="O21" s="72"/>
    </row>
    <row r="22" spans="1:15" x14ac:dyDescent="0.25">
      <c r="A22" s="13" t="s">
        <v>400</v>
      </c>
      <c r="B22" s="64" t="s">
        <v>95</v>
      </c>
      <c r="C22" s="13">
        <v>2</v>
      </c>
      <c r="D22" s="62">
        <v>82.5</v>
      </c>
      <c r="E22" s="38">
        <v>0.1</v>
      </c>
      <c r="F22" s="56">
        <f t="shared" si="0"/>
        <v>90.750000000000014</v>
      </c>
      <c r="G22" s="56">
        <f t="shared" si="1"/>
        <v>165</v>
      </c>
      <c r="H22" s="56">
        <f t="shared" si="2"/>
        <v>181.50000000000003</v>
      </c>
      <c r="I22" s="13" t="s">
        <v>18</v>
      </c>
      <c r="J22" s="13">
        <v>1</v>
      </c>
      <c r="K22" s="71"/>
      <c r="L22" s="45">
        <f t="shared" si="3"/>
        <v>0</v>
      </c>
      <c r="M22" s="45">
        <f t="shared" si="4"/>
        <v>0</v>
      </c>
      <c r="N22" s="45">
        <f t="shared" si="5"/>
        <v>0</v>
      </c>
      <c r="O22" s="72"/>
    </row>
    <row r="23" spans="1:15" x14ac:dyDescent="0.25">
      <c r="A23" s="13" t="s">
        <v>401</v>
      </c>
      <c r="B23" s="64" t="s">
        <v>96</v>
      </c>
      <c r="C23" s="13">
        <v>2</v>
      </c>
      <c r="D23" s="62">
        <v>99</v>
      </c>
      <c r="E23" s="38">
        <v>0.1</v>
      </c>
      <c r="F23" s="56">
        <f t="shared" si="0"/>
        <v>108.9</v>
      </c>
      <c r="G23" s="56">
        <f t="shared" si="1"/>
        <v>198</v>
      </c>
      <c r="H23" s="56">
        <f t="shared" si="2"/>
        <v>217.8</v>
      </c>
      <c r="I23" s="13" t="s">
        <v>18</v>
      </c>
      <c r="J23" s="13">
        <v>1</v>
      </c>
      <c r="K23" s="71"/>
      <c r="L23" s="45">
        <f t="shared" si="3"/>
        <v>0</v>
      </c>
      <c r="M23" s="45">
        <f t="shared" si="4"/>
        <v>0</v>
      </c>
      <c r="N23" s="45">
        <f t="shared" si="5"/>
        <v>0</v>
      </c>
      <c r="O23" s="72"/>
    </row>
    <row r="24" spans="1:15" ht="26.4" x14ac:dyDescent="0.25">
      <c r="A24" s="13" t="s">
        <v>402</v>
      </c>
      <c r="B24" s="64" t="s">
        <v>371</v>
      </c>
      <c r="C24" s="13">
        <v>2</v>
      </c>
      <c r="D24" s="62">
        <v>198</v>
      </c>
      <c r="E24" s="38">
        <v>0.1</v>
      </c>
      <c r="F24" s="56">
        <f t="shared" si="0"/>
        <v>217.8</v>
      </c>
      <c r="G24" s="56">
        <f t="shared" si="1"/>
        <v>396</v>
      </c>
      <c r="H24" s="56">
        <f t="shared" si="2"/>
        <v>435.6</v>
      </c>
      <c r="I24" s="13" t="s">
        <v>18</v>
      </c>
      <c r="J24" s="13">
        <v>1</v>
      </c>
      <c r="K24" s="71"/>
      <c r="L24" s="45">
        <f t="shared" si="3"/>
        <v>0</v>
      </c>
      <c r="M24" s="45">
        <f t="shared" si="4"/>
        <v>0</v>
      </c>
      <c r="N24" s="45">
        <f t="shared" si="5"/>
        <v>0</v>
      </c>
      <c r="O24" s="72"/>
    </row>
    <row r="25" spans="1:15" ht="26.4" x14ac:dyDescent="0.25">
      <c r="A25" s="13" t="s">
        <v>403</v>
      </c>
      <c r="B25" s="64" t="s">
        <v>372</v>
      </c>
      <c r="C25" s="13">
        <v>2</v>
      </c>
      <c r="D25" s="61">
        <v>176</v>
      </c>
      <c r="E25" s="38">
        <v>0.1</v>
      </c>
      <c r="F25" s="56">
        <f t="shared" si="0"/>
        <v>193.60000000000002</v>
      </c>
      <c r="G25" s="56">
        <f t="shared" si="1"/>
        <v>352</v>
      </c>
      <c r="H25" s="56">
        <f t="shared" si="2"/>
        <v>387.20000000000005</v>
      </c>
      <c r="I25" s="13" t="s">
        <v>18</v>
      </c>
      <c r="J25" s="13">
        <v>1</v>
      </c>
      <c r="K25" s="71"/>
      <c r="L25" s="45">
        <f t="shared" si="3"/>
        <v>0</v>
      </c>
      <c r="M25" s="45">
        <f t="shared" si="4"/>
        <v>0</v>
      </c>
      <c r="N25" s="45">
        <f t="shared" si="5"/>
        <v>0</v>
      </c>
      <c r="O25" s="72"/>
    </row>
    <row r="26" spans="1:15" x14ac:dyDescent="0.25">
      <c r="A26" s="13" t="s">
        <v>404</v>
      </c>
      <c r="B26" s="64" t="s">
        <v>97</v>
      </c>
      <c r="C26" s="13">
        <v>2</v>
      </c>
      <c r="D26" s="61">
        <v>220</v>
      </c>
      <c r="E26" s="38">
        <v>0.1</v>
      </c>
      <c r="F26" s="56">
        <f t="shared" si="0"/>
        <v>242.00000000000003</v>
      </c>
      <c r="G26" s="56">
        <f t="shared" si="1"/>
        <v>440</v>
      </c>
      <c r="H26" s="56">
        <f t="shared" si="2"/>
        <v>484.00000000000006</v>
      </c>
      <c r="I26" s="13" t="s">
        <v>18</v>
      </c>
      <c r="J26" s="13">
        <v>1</v>
      </c>
      <c r="K26" s="71"/>
      <c r="L26" s="45">
        <f t="shared" si="3"/>
        <v>0</v>
      </c>
      <c r="M26" s="45">
        <f t="shared" si="4"/>
        <v>0</v>
      </c>
      <c r="N26" s="45">
        <f t="shared" si="5"/>
        <v>0</v>
      </c>
      <c r="O26" s="72"/>
    </row>
    <row r="27" spans="1:15" x14ac:dyDescent="0.25">
      <c r="A27" s="13" t="s">
        <v>405</v>
      </c>
      <c r="B27" s="64" t="s">
        <v>373</v>
      </c>
      <c r="C27" s="13">
        <v>2</v>
      </c>
      <c r="D27" s="62">
        <v>82.5</v>
      </c>
      <c r="E27" s="38">
        <v>0.1</v>
      </c>
      <c r="F27" s="56">
        <f t="shared" si="0"/>
        <v>90.750000000000014</v>
      </c>
      <c r="G27" s="56">
        <f t="shared" si="1"/>
        <v>165</v>
      </c>
      <c r="H27" s="56">
        <f t="shared" si="2"/>
        <v>181.50000000000003</v>
      </c>
      <c r="I27" s="13" t="s">
        <v>18</v>
      </c>
      <c r="J27" s="13">
        <v>1</v>
      </c>
      <c r="K27" s="71"/>
      <c r="L27" s="45">
        <f t="shared" si="3"/>
        <v>0</v>
      </c>
      <c r="M27" s="45">
        <f t="shared" si="4"/>
        <v>0</v>
      </c>
      <c r="N27" s="45">
        <f t="shared" si="5"/>
        <v>0</v>
      </c>
      <c r="O27" s="72"/>
    </row>
    <row r="28" spans="1:15" ht="26.4" x14ac:dyDescent="0.25">
      <c r="A28" s="13" t="s">
        <v>406</v>
      </c>
      <c r="B28" s="64" t="s">
        <v>387</v>
      </c>
      <c r="C28" s="13">
        <v>4</v>
      </c>
      <c r="D28" s="62">
        <v>99</v>
      </c>
      <c r="E28" s="38">
        <v>0.1</v>
      </c>
      <c r="F28" s="56">
        <f t="shared" si="0"/>
        <v>108.9</v>
      </c>
      <c r="G28" s="56">
        <f t="shared" si="1"/>
        <v>396</v>
      </c>
      <c r="H28" s="56">
        <f t="shared" si="2"/>
        <v>435.6</v>
      </c>
      <c r="I28" s="13" t="s">
        <v>18</v>
      </c>
      <c r="J28" s="13">
        <v>1</v>
      </c>
      <c r="K28" s="71"/>
      <c r="L28" s="45">
        <f t="shared" si="3"/>
        <v>0</v>
      </c>
      <c r="M28" s="45">
        <f t="shared" si="4"/>
        <v>0</v>
      </c>
      <c r="N28" s="45">
        <f t="shared" si="5"/>
        <v>0</v>
      </c>
      <c r="O28" s="72"/>
    </row>
    <row r="29" spans="1:15" x14ac:dyDescent="0.25">
      <c r="A29" s="13" t="s">
        <v>407</v>
      </c>
      <c r="B29" s="64" t="s">
        <v>98</v>
      </c>
      <c r="C29" s="13">
        <v>2</v>
      </c>
      <c r="D29" s="62">
        <v>66</v>
      </c>
      <c r="E29" s="38">
        <v>0.1</v>
      </c>
      <c r="F29" s="56">
        <f t="shared" si="0"/>
        <v>72.600000000000009</v>
      </c>
      <c r="G29" s="56">
        <f t="shared" si="1"/>
        <v>132</v>
      </c>
      <c r="H29" s="56">
        <f t="shared" si="2"/>
        <v>145.20000000000002</v>
      </c>
      <c r="I29" s="13" t="s">
        <v>18</v>
      </c>
      <c r="J29" s="13">
        <v>1</v>
      </c>
      <c r="K29" s="71"/>
      <c r="L29" s="45">
        <f t="shared" si="3"/>
        <v>0</v>
      </c>
      <c r="M29" s="45">
        <f t="shared" si="4"/>
        <v>0</v>
      </c>
      <c r="N29" s="45">
        <f t="shared" si="5"/>
        <v>0</v>
      </c>
      <c r="O29" s="72"/>
    </row>
    <row r="30" spans="1:15" x14ac:dyDescent="0.25">
      <c r="A30" s="13" t="s">
        <v>408</v>
      </c>
      <c r="B30" s="64" t="s">
        <v>99</v>
      </c>
      <c r="C30" s="13">
        <v>2</v>
      </c>
      <c r="D30" s="62">
        <v>88</v>
      </c>
      <c r="E30" s="38">
        <v>0.1</v>
      </c>
      <c r="F30" s="56">
        <f t="shared" si="0"/>
        <v>96.800000000000011</v>
      </c>
      <c r="G30" s="56">
        <f t="shared" si="1"/>
        <v>176</v>
      </c>
      <c r="H30" s="56">
        <f t="shared" si="2"/>
        <v>193.60000000000002</v>
      </c>
      <c r="I30" s="13" t="s">
        <v>18</v>
      </c>
      <c r="J30" s="13">
        <v>1</v>
      </c>
      <c r="K30" s="71"/>
      <c r="L30" s="45">
        <f t="shared" si="3"/>
        <v>0</v>
      </c>
      <c r="M30" s="45">
        <f t="shared" si="4"/>
        <v>0</v>
      </c>
      <c r="N30" s="45">
        <f t="shared" si="5"/>
        <v>0</v>
      </c>
      <c r="O30" s="72"/>
    </row>
    <row r="31" spans="1:15" x14ac:dyDescent="0.25">
      <c r="A31" s="13" t="s">
        <v>409</v>
      </c>
      <c r="B31" s="64" t="s">
        <v>100</v>
      </c>
      <c r="C31" s="13">
        <v>2</v>
      </c>
      <c r="D31" s="62">
        <v>110</v>
      </c>
      <c r="E31" s="38">
        <v>0.1</v>
      </c>
      <c r="F31" s="56">
        <f t="shared" si="0"/>
        <v>121.00000000000001</v>
      </c>
      <c r="G31" s="56">
        <f t="shared" si="1"/>
        <v>220</v>
      </c>
      <c r="H31" s="56">
        <f t="shared" si="2"/>
        <v>242.00000000000003</v>
      </c>
      <c r="I31" s="13" t="s">
        <v>18</v>
      </c>
      <c r="J31" s="13">
        <v>1</v>
      </c>
      <c r="K31" s="71"/>
      <c r="L31" s="45">
        <f t="shared" si="3"/>
        <v>0</v>
      </c>
      <c r="M31" s="45">
        <f t="shared" si="4"/>
        <v>0</v>
      </c>
      <c r="N31" s="45">
        <f t="shared" si="5"/>
        <v>0</v>
      </c>
      <c r="O31" s="72"/>
    </row>
    <row r="32" spans="1:15" x14ac:dyDescent="0.25">
      <c r="A32" s="13" t="s">
        <v>410</v>
      </c>
      <c r="B32" s="64" t="s">
        <v>101</v>
      </c>
      <c r="C32" s="13">
        <v>2</v>
      </c>
      <c r="D32" s="62">
        <v>123.2</v>
      </c>
      <c r="E32" s="38">
        <v>0.1</v>
      </c>
      <c r="F32" s="56">
        <f t="shared" si="0"/>
        <v>135.52000000000001</v>
      </c>
      <c r="G32" s="56">
        <f t="shared" si="1"/>
        <v>246.4</v>
      </c>
      <c r="H32" s="56">
        <f t="shared" si="2"/>
        <v>271.04000000000002</v>
      </c>
      <c r="I32" s="13" t="s">
        <v>18</v>
      </c>
      <c r="J32" s="13">
        <v>1</v>
      </c>
      <c r="K32" s="71"/>
      <c r="L32" s="45">
        <f t="shared" si="3"/>
        <v>0</v>
      </c>
      <c r="M32" s="45">
        <f t="shared" si="4"/>
        <v>0</v>
      </c>
      <c r="N32" s="45">
        <f t="shared" si="5"/>
        <v>0</v>
      </c>
      <c r="O32" s="72"/>
    </row>
    <row r="33" spans="1:15" ht="26.4" x14ac:dyDescent="0.25">
      <c r="A33" s="13" t="s">
        <v>411</v>
      </c>
      <c r="B33" s="64" t="s">
        <v>374</v>
      </c>
      <c r="C33" s="13">
        <v>2</v>
      </c>
      <c r="D33" s="62">
        <v>160.6</v>
      </c>
      <c r="E33" s="38">
        <v>0.1</v>
      </c>
      <c r="F33" s="56">
        <f t="shared" si="0"/>
        <v>176.66</v>
      </c>
      <c r="G33" s="56">
        <f t="shared" si="1"/>
        <v>321.2</v>
      </c>
      <c r="H33" s="56">
        <f t="shared" si="2"/>
        <v>353.32</v>
      </c>
      <c r="I33" s="13" t="s">
        <v>59</v>
      </c>
      <c r="J33" s="13">
        <v>2</v>
      </c>
      <c r="K33" s="71"/>
      <c r="L33" s="45">
        <f t="shared" si="3"/>
        <v>0</v>
      </c>
      <c r="M33" s="45">
        <f t="shared" si="4"/>
        <v>0</v>
      </c>
      <c r="N33" s="45">
        <f t="shared" si="5"/>
        <v>0</v>
      </c>
      <c r="O33" s="72"/>
    </row>
    <row r="34" spans="1:15" ht="26.4" x14ac:dyDescent="0.25">
      <c r="A34" s="13" t="s">
        <v>412</v>
      </c>
      <c r="B34" s="64" t="s">
        <v>332</v>
      </c>
      <c r="C34" s="13">
        <v>2</v>
      </c>
      <c r="D34" s="62">
        <v>160.6</v>
      </c>
      <c r="E34" s="38">
        <v>0.1</v>
      </c>
      <c r="F34" s="56">
        <f t="shared" si="0"/>
        <v>176.66</v>
      </c>
      <c r="G34" s="56">
        <f t="shared" si="1"/>
        <v>321.2</v>
      </c>
      <c r="H34" s="56">
        <f t="shared" si="2"/>
        <v>353.32</v>
      </c>
      <c r="I34" s="13" t="s">
        <v>59</v>
      </c>
      <c r="J34" s="13">
        <v>2</v>
      </c>
      <c r="K34" s="71"/>
      <c r="L34" s="45">
        <f t="shared" si="3"/>
        <v>0</v>
      </c>
      <c r="M34" s="45">
        <f t="shared" si="4"/>
        <v>0</v>
      </c>
      <c r="N34" s="45">
        <f t="shared" si="5"/>
        <v>0</v>
      </c>
      <c r="O34" s="72"/>
    </row>
    <row r="35" spans="1:15" ht="39.6" x14ac:dyDescent="0.25">
      <c r="A35" s="13" t="s">
        <v>413</v>
      </c>
      <c r="B35" s="64" t="s">
        <v>102</v>
      </c>
      <c r="C35" s="13">
        <v>2</v>
      </c>
      <c r="D35" s="61">
        <v>280.5</v>
      </c>
      <c r="E35" s="38">
        <v>0.1</v>
      </c>
      <c r="F35" s="56">
        <f t="shared" si="0"/>
        <v>308.55</v>
      </c>
      <c r="G35" s="56">
        <f t="shared" si="1"/>
        <v>561</v>
      </c>
      <c r="H35" s="56">
        <f t="shared" si="2"/>
        <v>617.1</v>
      </c>
      <c r="I35" s="13" t="s">
        <v>18</v>
      </c>
      <c r="J35" s="13">
        <v>1</v>
      </c>
      <c r="K35" s="71"/>
      <c r="L35" s="45">
        <f t="shared" si="3"/>
        <v>0</v>
      </c>
      <c r="M35" s="45">
        <f t="shared" si="4"/>
        <v>0</v>
      </c>
      <c r="N35" s="45">
        <f t="shared" si="5"/>
        <v>0</v>
      </c>
      <c r="O35" s="72"/>
    </row>
    <row r="36" spans="1:15" x14ac:dyDescent="0.25">
      <c r="A36" s="13" t="s">
        <v>414</v>
      </c>
      <c r="B36" s="64" t="s">
        <v>103</v>
      </c>
      <c r="C36" s="13">
        <v>2</v>
      </c>
      <c r="D36" s="62">
        <v>148.5</v>
      </c>
      <c r="E36" s="38">
        <v>0.1</v>
      </c>
      <c r="F36" s="56">
        <f t="shared" si="0"/>
        <v>163.35000000000002</v>
      </c>
      <c r="G36" s="56">
        <f t="shared" si="1"/>
        <v>297</v>
      </c>
      <c r="H36" s="56">
        <f t="shared" si="2"/>
        <v>326.70000000000005</v>
      </c>
      <c r="I36" s="13" t="s">
        <v>18</v>
      </c>
      <c r="J36" s="13">
        <v>1</v>
      </c>
      <c r="K36" s="71"/>
      <c r="L36" s="45">
        <f t="shared" si="3"/>
        <v>0</v>
      </c>
      <c r="M36" s="45">
        <f t="shared" si="4"/>
        <v>0</v>
      </c>
      <c r="N36" s="45">
        <f t="shared" si="5"/>
        <v>0</v>
      </c>
      <c r="O36" s="72"/>
    </row>
    <row r="37" spans="1:15" x14ac:dyDescent="0.25">
      <c r="A37" s="13" t="s">
        <v>415</v>
      </c>
      <c r="B37" s="64" t="s">
        <v>104</v>
      </c>
      <c r="C37" s="13">
        <v>2</v>
      </c>
      <c r="D37" s="62">
        <v>275</v>
      </c>
      <c r="E37" s="38">
        <v>0.1</v>
      </c>
      <c r="F37" s="56">
        <f t="shared" si="0"/>
        <v>302.5</v>
      </c>
      <c r="G37" s="56">
        <f t="shared" si="1"/>
        <v>550</v>
      </c>
      <c r="H37" s="56">
        <f t="shared" si="2"/>
        <v>605</v>
      </c>
      <c r="I37" s="13" t="s">
        <v>18</v>
      </c>
      <c r="J37" s="13">
        <v>1</v>
      </c>
      <c r="K37" s="71"/>
      <c r="L37" s="45">
        <f t="shared" si="3"/>
        <v>0</v>
      </c>
      <c r="M37" s="45">
        <f t="shared" si="4"/>
        <v>0</v>
      </c>
      <c r="N37" s="45">
        <f t="shared" si="5"/>
        <v>0</v>
      </c>
      <c r="O37" s="72"/>
    </row>
    <row r="38" spans="1:15" ht="26.4" x14ac:dyDescent="0.25">
      <c r="A38" s="13" t="s">
        <v>416</v>
      </c>
      <c r="B38" s="64" t="s">
        <v>105</v>
      </c>
      <c r="C38" s="13">
        <v>2</v>
      </c>
      <c r="D38" s="61">
        <v>220</v>
      </c>
      <c r="E38" s="38">
        <v>0.1</v>
      </c>
      <c r="F38" s="56">
        <f t="shared" si="0"/>
        <v>242.00000000000003</v>
      </c>
      <c r="G38" s="56">
        <f t="shared" si="1"/>
        <v>440</v>
      </c>
      <c r="H38" s="56">
        <f t="shared" si="2"/>
        <v>484.00000000000006</v>
      </c>
      <c r="I38" s="13" t="s">
        <v>18</v>
      </c>
      <c r="J38" s="13">
        <v>1</v>
      </c>
      <c r="K38" s="71"/>
      <c r="L38" s="45">
        <f t="shared" si="3"/>
        <v>0</v>
      </c>
      <c r="M38" s="45">
        <f t="shared" si="4"/>
        <v>0</v>
      </c>
      <c r="N38" s="45">
        <f t="shared" si="5"/>
        <v>0</v>
      </c>
      <c r="O38" s="72"/>
    </row>
    <row r="39" spans="1:15" ht="26.4" x14ac:dyDescent="0.25">
      <c r="A39" s="13" t="s">
        <v>417</v>
      </c>
      <c r="B39" s="64" t="s">
        <v>106</v>
      </c>
      <c r="C39" s="13">
        <v>2</v>
      </c>
      <c r="D39" s="61">
        <v>302.5</v>
      </c>
      <c r="E39" s="38">
        <v>0.1</v>
      </c>
      <c r="F39" s="56">
        <f t="shared" si="0"/>
        <v>332.75</v>
      </c>
      <c r="G39" s="56">
        <f t="shared" si="1"/>
        <v>605</v>
      </c>
      <c r="H39" s="56">
        <f t="shared" si="2"/>
        <v>665.5</v>
      </c>
      <c r="I39" s="13" t="s">
        <v>18</v>
      </c>
      <c r="J39" s="13">
        <v>1</v>
      </c>
      <c r="K39" s="71"/>
      <c r="L39" s="45">
        <f t="shared" si="3"/>
        <v>0</v>
      </c>
      <c r="M39" s="45">
        <f t="shared" si="4"/>
        <v>0</v>
      </c>
      <c r="N39" s="45">
        <f t="shared" si="5"/>
        <v>0</v>
      </c>
      <c r="O39" s="72"/>
    </row>
    <row r="40" spans="1:15" x14ac:dyDescent="0.25">
      <c r="A40" s="13" t="s">
        <v>418</v>
      </c>
      <c r="B40" s="64" t="s">
        <v>324</v>
      </c>
      <c r="C40" s="13">
        <v>2</v>
      </c>
      <c r="D40" s="62">
        <v>198</v>
      </c>
      <c r="E40" s="38">
        <v>0.1</v>
      </c>
      <c r="F40" s="56">
        <f t="shared" si="0"/>
        <v>217.8</v>
      </c>
      <c r="G40" s="56">
        <f t="shared" si="1"/>
        <v>396</v>
      </c>
      <c r="H40" s="56">
        <f t="shared" si="2"/>
        <v>435.6</v>
      </c>
      <c r="I40" s="13" t="s">
        <v>18</v>
      </c>
      <c r="J40" s="13">
        <v>1</v>
      </c>
      <c r="K40" s="71"/>
      <c r="L40" s="45">
        <f t="shared" si="3"/>
        <v>0</v>
      </c>
      <c r="M40" s="45">
        <f t="shared" si="4"/>
        <v>0</v>
      </c>
      <c r="N40" s="45">
        <f t="shared" si="5"/>
        <v>0</v>
      </c>
      <c r="O40" s="72"/>
    </row>
    <row r="41" spans="1:15" x14ac:dyDescent="0.25">
      <c r="A41" s="13" t="s">
        <v>419</v>
      </c>
      <c r="B41" s="64" t="s">
        <v>325</v>
      </c>
      <c r="C41" s="13">
        <v>2</v>
      </c>
      <c r="D41" s="62">
        <v>363</v>
      </c>
      <c r="E41" s="38">
        <v>0.1</v>
      </c>
      <c r="F41" s="56">
        <f t="shared" si="0"/>
        <v>399.3</v>
      </c>
      <c r="G41" s="56">
        <f t="shared" si="1"/>
        <v>726</v>
      </c>
      <c r="H41" s="56">
        <f t="shared" si="2"/>
        <v>798.6</v>
      </c>
      <c r="I41" s="13" t="s">
        <v>18</v>
      </c>
      <c r="J41" s="13">
        <v>1</v>
      </c>
      <c r="K41" s="71"/>
      <c r="L41" s="45">
        <f t="shared" si="3"/>
        <v>0</v>
      </c>
      <c r="M41" s="45">
        <f t="shared" si="4"/>
        <v>0</v>
      </c>
      <c r="N41" s="45">
        <f t="shared" si="5"/>
        <v>0</v>
      </c>
      <c r="O41" s="72"/>
    </row>
    <row r="42" spans="1:15" x14ac:dyDescent="0.25">
      <c r="A42" s="13" t="s">
        <v>420</v>
      </c>
      <c r="B42" s="64" t="s">
        <v>352</v>
      </c>
      <c r="C42" s="13">
        <v>2</v>
      </c>
      <c r="D42" s="62">
        <v>286</v>
      </c>
      <c r="E42" s="38">
        <v>0.1</v>
      </c>
      <c r="F42" s="56">
        <f t="shared" si="0"/>
        <v>314.60000000000002</v>
      </c>
      <c r="G42" s="56">
        <f t="shared" si="1"/>
        <v>572</v>
      </c>
      <c r="H42" s="56">
        <f t="shared" si="2"/>
        <v>629.20000000000005</v>
      </c>
      <c r="I42" s="13" t="s">
        <v>18</v>
      </c>
      <c r="J42" s="13">
        <v>1</v>
      </c>
      <c r="K42" s="71"/>
      <c r="L42" s="45">
        <f t="shared" si="3"/>
        <v>0</v>
      </c>
      <c r="M42" s="45">
        <f t="shared" si="4"/>
        <v>0</v>
      </c>
      <c r="N42" s="45">
        <f t="shared" si="5"/>
        <v>0</v>
      </c>
      <c r="O42" s="72"/>
    </row>
    <row r="43" spans="1:15" x14ac:dyDescent="0.25">
      <c r="A43" s="13" t="s">
        <v>421</v>
      </c>
      <c r="B43" s="64" t="s">
        <v>326</v>
      </c>
      <c r="C43" s="13">
        <v>2</v>
      </c>
      <c r="D43" s="62">
        <v>198</v>
      </c>
      <c r="E43" s="38">
        <v>0.1</v>
      </c>
      <c r="F43" s="56">
        <f t="shared" si="0"/>
        <v>217.8</v>
      </c>
      <c r="G43" s="56">
        <f t="shared" si="1"/>
        <v>396</v>
      </c>
      <c r="H43" s="56">
        <f t="shared" si="2"/>
        <v>435.6</v>
      </c>
      <c r="I43" s="13" t="s">
        <v>18</v>
      </c>
      <c r="J43" s="13">
        <v>1</v>
      </c>
      <c r="K43" s="71"/>
      <c r="L43" s="45">
        <f t="shared" si="3"/>
        <v>0</v>
      </c>
      <c r="M43" s="45">
        <f t="shared" si="4"/>
        <v>0</v>
      </c>
      <c r="N43" s="45">
        <f t="shared" si="5"/>
        <v>0</v>
      </c>
      <c r="O43" s="72"/>
    </row>
    <row r="44" spans="1:15" x14ac:dyDescent="0.25">
      <c r="A44" s="13" t="s">
        <v>422</v>
      </c>
      <c r="B44" s="64" t="s">
        <v>327</v>
      </c>
      <c r="C44" s="13">
        <v>2</v>
      </c>
      <c r="D44" s="62">
        <v>198</v>
      </c>
      <c r="E44" s="38">
        <v>0.1</v>
      </c>
      <c r="F44" s="56">
        <f t="shared" si="0"/>
        <v>217.8</v>
      </c>
      <c r="G44" s="56">
        <f t="shared" si="1"/>
        <v>396</v>
      </c>
      <c r="H44" s="56">
        <f t="shared" si="2"/>
        <v>435.6</v>
      </c>
      <c r="I44" s="13" t="s">
        <v>18</v>
      </c>
      <c r="J44" s="13">
        <v>1</v>
      </c>
      <c r="K44" s="71"/>
      <c r="L44" s="45">
        <f t="shared" si="3"/>
        <v>0</v>
      </c>
      <c r="M44" s="45">
        <f t="shared" si="4"/>
        <v>0</v>
      </c>
      <c r="N44" s="45">
        <f t="shared" si="5"/>
        <v>0</v>
      </c>
      <c r="O44" s="72"/>
    </row>
    <row r="45" spans="1:15" ht="26.4" x14ac:dyDescent="0.25">
      <c r="A45" s="13" t="s">
        <v>423</v>
      </c>
      <c r="B45" s="64" t="s">
        <v>328</v>
      </c>
      <c r="C45" s="13">
        <v>2</v>
      </c>
      <c r="D45" s="62">
        <v>198</v>
      </c>
      <c r="E45" s="38">
        <v>0.1</v>
      </c>
      <c r="F45" s="56">
        <f t="shared" si="0"/>
        <v>217.8</v>
      </c>
      <c r="G45" s="56">
        <f t="shared" si="1"/>
        <v>396</v>
      </c>
      <c r="H45" s="56">
        <f t="shared" si="2"/>
        <v>435.6</v>
      </c>
      <c r="I45" s="13" t="s">
        <v>18</v>
      </c>
      <c r="J45" s="13">
        <v>1</v>
      </c>
      <c r="K45" s="71"/>
      <c r="L45" s="45">
        <f t="shared" si="3"/>
        <v>0</v>
      </c>
      <c r="M45" s="45">
        <f t="shared" si="4"/>
        <v>0</v>
      </c>
      <c r="N45" s="45">
        <f t="shared" si="5"/>
        <v>0</v>
      </c>
      <c r="O45" s="72"/>
    </row>
    <row r="46" spans="1:15" ht="26.4" x14ac:dyDescent="0.25">
      <c r="A46" s="13" t="s">
        <v>424</v>
      </c>
      <c r="B46" s="64" t="s">
        <v>329</v>
      </c>
      <c r="C46" s="13">
        <v>2</v>
      </c>
      <c r="D46" s="62">
        <v>363</v>
      </c>
      <c r="E46" s="38">
        <v>0.1</v>
      </c>
      <c r="F46" s="56">
        <f t="shared" si="0"/>
        <v>399.3</v>
      </c>
      <c r="G46" s="56">
        <f t="shared" si="1"/>
        <v>726</v>
      </c>
      <c r="H46" s="56">
        <f t="shared" si="2"/>
        <v>798.6</v>
      </c>
      <c r="I46" s="13" t="s">
        <v>18</v>
      </c>
      <c r="J46" s="13">
        <v>1</v>
      </c>
      <c r="K46" s="71"/>
      <c r="L46" s="45">
        <f t="shared" si="3"/>
        <v>0</v>
      </c>
      <c r="M46" s="45">
        <f t="shared" si="4"/>
        <v>0</v>
      </c>
      <c r="N46" s="45">
        <f t="shared" si="5"/>
        <v>0</v>
      </c>
      <c r="O46" s="72"/>
    </row>
    <row r="47" spans="1:15" ht="26.4" x14ac:dyDescent="0.25">
      <c r="A47" s="13" t="s">
        <v>425</v>
      </c>
      <c r="B47" s="64" t="s">
        <v>333</v>
      </c>
      <c r="C47" s="13">
        <v>2</v>
      </c>
      <c r="D47" s="62">
        <v>220</v>
      </c>
      <c r="E47" s="38">
        <v>0.1</v>
      </c>
      <c r="F47" s="56">
        <f t="shared" si="0"/>
        <v>242.00000000000003</v>
      </c>
      <c r="G47" s="56">
        <f t="shared" si="1"/>
        <v>440</v>
      </c>
      <c r="H47" s="56">
        <f t="shared" si="2"/>
        <v>484.00000000000006</v>
      </c>
      <c r="I47" s="13" t="s">
        <v>18</v>
      </c>
      <c r="J47" s="13">
        <v>1</v>
      </c>
      <c r="K47" s="71"/>
      <c r="L47" s="45">
        <f t="shared" si="3"/>
        <v>0</v>
      </c>
      <c r="M47" s="45">
        <f t="shared" si="4"/>
        <v>0</v>
      </c>
      <c r="N47" s="45">
        <f t="shared" si="5"/>
        <v>0</v>
      </c>
      <c r="O47" s="72"/>
    </row>
    <row r="48" spans="1:15" ht="26.4" x14ac:dyDescent="0.25">
      <c r="A48" s="13" t="s">
        <v>426</v>
      </c>
      <c r="B48" s="64" t="s">
        <v>339</v>
      </c>
      <c r="C48" s="13">
        <v>2</v>
      </c>
      <c r="D48" s="62">
        <v>321.2</v>
      </c>
      <c r="E48" s="38">
        <v>0.1</v>
      </c>
      <c r="F48" s="56">
        <f t="shared" si="0"/>
        <v>353.32</v>
      </c>
      <c r="G48" s="56">
        <f t="shared" si="1"/>
        <v>642.4</v>
      </c>
      <c r="H48" s="56">
        <f t="shared" si="2"/>
        <v>706.64</v>
      </c>
      <c r="I48" s="13" t="s">
        <v>59</v>
      </c>
      <c r="J48" s="13">
        <v>2</v>
      </c>
      <c r="K48" s="71"/>
      <c r="L48" s="45">
        <f t="shared" si="3"/>
        <v>0</v>
      </c>
      <c r="M48" s="45">
        <f t="shared" si="4"/>
        <v>0</v>
      </c>
      <c r="N48" s="45">
        <f t="shared" si="5"/>
        <v>0</v>
      </c>
      <c r="O48" s="72"/>
    </row>
    <row r="49" spans="1:15" ht="26.4" x14ac:dyDescent="0.25">
      <c r="A49" s="13" t="s">
        <v>427</v>
      </c>
      <c r="B49" s="64" t="s">
        <v>339</v>
      </c>
      <c r="C49" s="13">
        <v>2</v>
      </c>
      <c r="D49" s="62">
        <v>642.4</v>
      </c>
      <c r="E49" s="38">
        <v>0.1</v>
      </c>
      <c r="F49" s="56">
        <f t="shared" si="0"/>
        <v>706.64</v>
      </c>
      <c r="G49" s="56">
        <f t="shared" si="1"/>
        <v>1284.8</v>
      </c>
      <c r="H49" s="56">
        <f t="shared" si="2"/>
        <v>1413.28</v>
      </c>
      <c r="I49" s="13" t="s">
        <v>59</v>
      </c>
      <c r="J49" s="13">
        <v>4</v>
      </c>
      <c r="K49" s="71"/>
      <c r="L49" s="45">
        <f t="shared" si="3"/>
        <v>0</v>
      </c>
      <c r="M49" s="45">
        <f t="shared" si="4"/>
        <v>0</v>
      </c>
      <c r="N49" s="45">
        <f t="shared" si="5"/>
        <v>0</v>
      </c>
      <c r="O49" s="72"/>
    </row>
    <row r="50" spans="1:15" x14ac:dyDescent="0.25">
      <c r="A50" s="13" t="s">
        <v>428</v>
      </c>
      <c r="B50" s="64" t="s">
        <v>107</v>
      </c>
      <c r="C50" s="13">
        <v>2</v>
      </c>
      <c r="D50" s="61">
        <v>429</v>
      </c>
      <c r="E50" s="38">
        <v>0.1</v>
      </c>
      <c r="F50" s="56">
        <f t="shared" si="0"/>
        <v>471.90000000000003</v>
      </c>
      <c r="G50" s="56">
        <f t="shared" si="1"/>
        <v>858</v>
      </c>
      <c r="H50" s="56">
        <f t="shared" si="2"/>
        <v>943.80000000000007</v>
      </c>
      <c r="I50" s="13" t="s">
        <v>18</v>
      </c>
      <c r="J50" s="13">
        <v>1</v>
      </c>
      <c r="K50" s="71"/>
      <c r="L50" s="45">
        <f t="shared" si="3"/>
        <v>0</v>
      </c>
      <c r="M50" s="45">
        <f t="shared" si="4"/>
        <v>0</v>
      </c>
      <c r="N50" s="45">
        <f t="shared" si="5"/>
        <v>0</v>
      </c>
      <c r="O50" s="72"/>
    </row>
    <row r="51" spans="1:15" ht="26.4" x14ac:dyDescent="0.25">
      <c r="A51" s="13" t="s">
        <v>429</v>
      </c>
      <c r="B51" s="64" t="s">
        <v>108</v>
      </c>
      <c r="C51" s="13">
        <v>2</v>
      </c>
      <c r="D51" s="61">
        <v>594</v>
      </c>
      <c r="E51" s="38">
        <v>0.1</v>
      </c>
      <c r="F51" s="56">
        <f t="shared" si="0"/>
        <v>653.40000000000009</v>
      </c>
      <c r="G51" s="56">
        <f t="shared" si="1"/>
        <v>1188</v>
      </c>
      <c r="H51" s="56">
        <f t="shared" si="2"/>
        <v>1306.8000000000002</v>
      </c>
      <c r="I51" s="13" t="s">
        <v>18</v>
      </c>
      <c r="J51" s="13">
        <v>1</v>
      </c>
      <c r="K51" s="71"/>
      <c r="L51" s="45">
        <f t="shared" si="3"/>
        <v>0</v>
      </c>
      <c r="M51" s="45">
        <f t="shared" si="4"/>
        <v>0</v>
      </c>
      <c r="N51" s="45">
        <f t="shared" si="5"/>
        <v>0</v>
      </c>
      <c r="O51" s="72"/>
    </row>
    <row r="52" spans="1:15" x14ac:dyDescent="0.25">
      <c r="A52" s="13" t="s">
        <v>430</v>
      </c>
      <c r="B52" s="64" t="s">
        <v>109</v>
      </c>
      <c r="C52" s="13">
        <v>2</v>
      </c>
      <c r="D52" s="62">
        <v>250.8</v>
      </c>
      <c r="E52" s="38">
        <v>0.1</v>
      </c>
      <c r="F52" s="56">
        <f t="shared" si="0"/>
        <v>275.88000000000005</v>
      </c>
      <c r="G52" s="56">
        <f t="shared" si="1"/>
        <v>501.6</v>
      </c>
      <c r="H52" s="56">
        <f t="shared" si="2"/>
        <v>551.7600000000001</v>
      </c>
      <c r="I52" s="13" t="s">
        <v>18</v>
      </c>
      <c r="J52" s="13">
        <v>1</v>
      </c>
      <c r="K52" s="71"/>
      <c r="L52" s="45">
        <f t="shared" si="3"/>
        <v>0</v>
      </c>
      <c r="M52" s="45">
        <f t="shared" si="4"/>
        <v>0</v>
      </c>
      <c r="N52" s="45">
        <f t="shared" si="5"/>
        <v>0</v>
      </c>
      <c r="O52" s="72"/>
    </row>
    <row r="53" spans="1:15" ht="26.4" x14ac:dyDescent="0.25">
      <c r="A53" s="13" t="s">
        <v>431</v>
      </c>
      <c r="B53" s="64" t="s">
        <v>110</v>
      </c>
      <c r="C53" s="13">
        <v>2</v>
      </c>
      <c r="D53" s="62">
        <v>198</v>
      </c>
      <c r="E53" s="38">
        <v>0.1</v>
      </c>
      <c r="F53" s="56">
        <f t="shared" si="0"/>
        <v>217.8</v>
      </c>
      <c r="G53" s="56">
        <f t="shared" si="1"/>
        <v>396</v>
      </c>
      <c r="H53" s="56">
        <f t="shared" si="2"/>
        <v>435.6</v>
      </c>
      <c r="I53" s="13" t="s">
        <v>18</v>
      </c>
      <c r="J53" s="13">
        <v>1</v>
      </c>
      <c r="K53" s="71"/>
      <c r="L53" s="45">
        <f t="shared" si="3"/>
        <v>0</v>
      </c>
      <c r="M53" s="45">
        <f t="shared" si="4"/>
        <v>0</v>
      </c>
      <c r="N53" s="45">
        <f t="shared" si="5"/>
        <v>0</v>
      </c>
      <c r="O53" s="72"/>
    </row>
    <row r="54" spans="1:15" ht="26.4" x14ac:dyDescent="0.25">
      <c r="A54" s="13" t="s">
        <v>432</v>
      </c>
      <c r="B54" s="64" t="s">
        <v>340</v>
      </c>
      <c r="C54" s="13">
        <v>2</v>
      </c>
      <c r="D54" s="62">
        <v>160.6</v>
      </c>
      <c r="E54" s="38">
        <v>0.1</v>
      </c>
      <c r="F54" s="56">
        <f t="shared" si="0"/>
        <v>176.66</v>
      </c>
      <c r="G54" s="56">
        <f t="shared" si="1"/>
        <v>321.2</v>
      </c>
      <c r="H54" s="56">
        <f t="shared" si="2"/>
        <v>353.32</v>
      </c>
      <c r="I54" s="13" t="s">
        <v>18</v>
      </c>
      <c r="J54" s="13">
        <v>1</v>
      </c>
      <c r="K54" s="71"/>
      <c r="L54" s="45">
        <f t="shared" si="3"/>
        <v>0</v>
      </c>
      <c r="M54" s="45">
        <f t="shared" si="4"/>
        <v>0</v>
      </c>
      <c r="N54" s="45">
        <f t="shared" si="5"/>
        <v>0</v>
      </c>
      <c r="O54" s="72"/>
    </row>
    <row r="55" spans="1:15" ht="26.4" x14ac:dyDescent="0.25">
      <c r="A55" s="13" t="s">
        <v>433</v>
      </c>
      <c r="B55" s="64" t="s">
        <v>334</v>
      </c>
      <c r="C55" s="13">
        <v>2</v>
      </c>
      <c r="D55" s="62">
        <v>275</v>
      </c>
      <c r="E55" s="38">
        <v>0.1</v>
      </c>
      <c r="F55" s="56">
        <f t="shared" si="0"/>
        <v>302.5</v>
      </c>
      <c r="G55" s="56">
        <f t="shared" si="1"/>
        <v>550</v>
      </c>
      <c r="H55" s="56">
        <f t="shared" si="2"/>
        <v>605</v>
      </c>
      <c r="I55" s="13" t="s">
        <v>18</v>
      </c>
      <c r="J55" s="13">
        <v>1</v>
      </c>
      <c r="K55" s="71"/>
      <c r="L55" s="45">
        <f t="shared" si="3"/>
        <v>0</v>
      </c>
      <c r="M55" s="45">
        <f t="shared" si="4"/>
        <v>0</v>
      </c>
      <c r="N55" s="45">
        <f t="shared" si="5"/>
        <v>0</v>
      </c>
      <c r="O55" s="72"/>
    </row>
    <row r="56" spans="1:15" x14ac:dyDescent="0.25">
      <c r="A56" s="13" t="s">
        <v>434</v>
      </c>
      <c r="B56" s="64" t="s">
        <v>111</v>
      </c>
      <c r="C56" s="13">
        <v>2</v>
      </c>
      <c r="D56" s="62">
        <v>38.5</v>
      </c>
      <c r="E56" s="38">
        <v>0.1</v>
      </c>
      <c r="F56" s="56">
        <f t="shared" si="0"/>
        <v>42.35</v>
      </c>
      <c r="G56" s="56">
        <f t="shared" si="1"/>
        <v>77</v>
      </c>
      <c r="H56" s="56">
        <f t="shared" si="2"/>
        <v>84.7</v>
      </c>
      <c r="I56" s="13" t="s">
        <v>18</v>
      </c>
      <c r="J56" s="13">
        <v>1</v>
      </c>
      <c r="K56" s="71"/>
      <c r="L56" s="45">
        <f t="shared" si="3"/>
        <v>0</v>
      </c>
      <c r="M56" s="45">
        <f t="shared" si="4"/>
        <v>0</v>
      </c>
      <c r="N56" s="45">
        <f t="shared" si="5"/>
        <v>0</v>
      </c>
      <c r="O56" s="72"/>
    </row>
    <row r="57" spans="1:15" x14ac:dyDescent="0.25">
      <c r="A57" s="13" t="s">
        <v>435</v>
      </c>
      <c r="B57" s="64" t="s">
        <v>341</v>
      </c>
      <c r="C57" s="13">
        <v>2</v>
      </c>
      <c r="D57" s="62">
        <v>203.5</v>
      </c>
      <c r="E57" s="38">
        <v>0.1</v>
      </c>
      <c r="F57" s="56">
        <f t="shared" si="0"/>
        <v>223.85000000000002</v>
      </c>
      <c r="G57" s="56">
        <f t="shared" si="1"/>
        <v>407</v>
      </c>
      <c r="H57" s="56">
        <f t="shared" si="2"/>
        <v>447.70000000000005</v>
      </c>
      <c r="I57" s="13" t="s">
        <v>59</v>
      </c>
      <c r="J57" s="13">
        <v>6</v>
      </c>
      <c r="K57" s="71"/>
      <c r="L57" s="45">
        <f t="shared" si="3"/>
        <v>0</v>
      </c>
      <c r="M57" s="45">
        <f t="shared" si="4"/>
        <v>0</v>
      </c>
      <c r="N57" s="45">
        <f t="shared" si="5"/>
        <v>0</v>
      </c>
      <c r="O57" s="72"/>
    </row>
    <row r="58" spans="1:15" ht="26.4" x14ac:dyDescent="0.25">
      <c r="A58" s="13" t="s">
        <v>436</v>
      </c>
      <c r="B58" s="64" t="s">
        <v>342</v>
      </c>
      <c r="C58" s="13">
        <v>2</v>
      </c>
      <c r="D58" s="62">
        <v>250.8</v>
      </c>
      <c r="E58" s="38">
        <v>0.1</v>
      </c>
      <c r="F58" s="56">
        <f t="shared" si="0"/>
        <v>275.88000000000005</v>
      </c>
      <c r="G58" s="56">
        <f t="shared" si="1"/>
        <v>501.6</v>
      </c>
      <c r="H58" s="56">
        <f t="shared" si="2"/>
        <v>551.7600000000001</v>
      </c>
      <c r="I58" s="13" t="s">
        <v>59</v>
      </c>
      <c r="J58" s="13">
        <v>2</v>
      </c>
      <c r="K58" s="71"/>
      <c r="L58" s="45">
        <f t="shared" si="3"/>
        <v>0</v>
      </c>
      <c r="M58" s="45">
        <f t="shared" si="4"/>
        <v>0</v>
      </c>
      <c r="N58" s="45">
        <f t="shared" si="5"/>
        <v>0</v>
      </c>
      <c r="O58" s="72"/>
    </row>
    <row r="59" spans="1:15" x14ac:dyDescent="0.25">
      <c r="A59" s="13" t="s">
        <v>437</v>
      </c>
      <c r="B59" s="64" t="s">
        <v>356</v>
      </c>
      <c r="C59" s="13">
        <v>2</v>
      </c>
      <c r="D59" s="61">
        <v>3850</v>
      </c>
      <c r="E59" s="38">
        <v>0.1</v>
      </c>
      <c r="F59" s="56">
        <f t="shared" si="0"/>
        <v>4235</v>
      </c>
      <c r="G59" s="56">
        <f t="shared" si="1"/>
        <v>7700</v>
      </c>
      <c r="H59" s="56">
        <f t="shared" si="2"/>
        <v>8470</v>
      </c>
      <c r="I59" s="13" t="s">
        <v>18</v>
      </c>
      <c r="J59" s="13">
        <v>1</v>
      </c>
      <c r="K59" s="71"/>
      <c r="L59" s="45">
        <f t="shared" si="3"/>
        <v>0</v>
      </c>
      <c r="M59" s="45">
        <f t="shared" si="4"/>
        <v>0</v>
      </c>
      <c r="N59" s="45">
        <f t="shared" si="5"/>
        <v>0</v>
      </c>
      <c r="O59" s="72"/>
    </row>
    <row r="60" spans="1:15" x14ac:dyDescent="0.25">
      <c r="A60" s="13" t="s">
        <v>438</v>
      </c>
      <c r="B60" s="64" t="s">
        <v>357</v>
      </c>
      <c r="C60" s="13">
        <v>2</v>
      </c>
      <c r="D60" s="61">
        <v>4400</v>
      </c>
      <c r="E60" s="38">
        <v>0.1</v>
      </c>
      <c r="F60" s="56">
        <f t="shared" si="0"/>
        <v>4840</v>
      </c>
      <c r="G60" s="56">
        <f t="shared" si="1"/>
        <v>8800</v>
      </c>
      <c r="H60" s="56">
        <f t="shared" si="2"/>
        <v>9680</v>
      </c>
      <c r="I60" s="13" t="s">
        <v>18</v>
      </c>
      <c r="J60" s="13">
        <v>1</v>
      </c>
      <c r="K60" s="71"/>
      <c r="L60" s="45">
        <f t="shared" si="3"/>
        <v>0</v>
      </c>
      <c r="M60" s="45">
        <f t="shared" si="4"/>
        <v>0</v>
      </c>
      <c r="N60" s="45">
        <f t="shared" si="5"/>
        <v>0</v>
      </c>
      <c r="O60" s="72"/>
    </row>
    <row r="61" spans="1:15" x14ac:dyDescent="0.25">
      <c r="A61" s="13" t="s">
        <v>439</v>
      </c>
      <c r="B61" s="64" t="s">
        <v>358</v>
      </c>
      <c r="C61" s="13">
        <v>2</v>
      </c>
      <c r="D61" s="61">
        <v>3300</v>
      </c>
      <c r="E61" s="38">
        <v>0.1</v>
      </c>
      <c r="F61" s="56">
        <f t="shared" si="0"/>
        <v>3630.0000000000005</v>
      </c>
      <c r="G61" s="56">
        <f t="shared" si="1"/>
        <v>6600</v>
      </c>
      <c r="H61" s="56">
        <f t="shared" si="2"/>
        <v>7260.0000000000009</v>
      </c>
      <c r="I61" s="13" t="s">
        <v>18</v>
      </c>
      <c r="J61" s="13">
        <v>1</v>
      </c>
      <c r="K61" s="71"/>
      <c r="L61" s="45">
        <f t="shared" si="3"/>
        <v>0</v>
      </c>
      <c r="M61" s="45">
        <f t="shared" si="4"/>
        <v>0</v>
      </c>
      <c r="N61" s="45">
        <f t="shared" si="5"/>
        <v>0</v>
      </c>
      <c r="O61" s="72"/>
    </row>
    <row r="62" spans="1:15" x14ac:dyDescent="0.25">
      <c r="A62" s="13" t="s">
        <v>440</v>
      </c>
      <c r="B62" s="64" t="s">
        <v>353</v>
      </c>
      <c r="C62" s="13">
        <v>2</v>
      </c>
      <c r="D62" s="61">
        <v>2420</v>
      </c>
      <c r="E62" s="38">
        <v>0.1</v>
      </c>
      <c r="F62" s="56">
        <f t="shared" si="0"/>
        <v>2662</v>
      </c>
      <c r="G62" s="56">
        <f t="shared" si="1"/>
        <v>4840</v>
      </c>
      <c r="H62" s="56">
        <f t="shared" si="2"/>
        <v>5324</v>
      </c>
      <c r="I62" s="13" t="s">
        <v>18</v>
      </c>
      <c r="J62" s="13">
        <v>1</v>
      </c>
      <c r="K62" s="71"/>
      <c r="L62" s="45">
        <f t="shared" si="3"/>
        <v>0</v>
      </c>
      <c r="M62" s="45">
        <f t="shared" si="4"/>
        <v>0</v>
      </c>
      <c r="N62" s="45">
        <f t="shared" si="5"/>
        <v>0</v>
      </c>
      <c r="O62" s="72"/>
    </row>
    <row r="63" spans="1:15" x14ac:dyDescent="0.25">
      <c r="A63" s="13" t="s">
        <v>441</v>
      </c>
      <c r="B63" s="64" t="s">
        <v>335</v>
      </c>
      <c r="C63" s="13">
        <v>2</v>
      </c>
      <c r="D63" s="61">
        <v>4383.5</v>
      </c>
      <c r="E63" s="38">
        <v>0.1</v>
      </c>
      <c r="F63" s="56">
        <f t="shared" si="0"/>
        <v>4821.8500000000004</v>
      </c>
      <c r="G63" s="56">
        <f t="shared" si="1"/>
        <v>8767</v>
      </c>
      <c r="H63" s="56">
        <f t="shared" si="2"/>
        <v>9643.7000000000007</v>
      </c>
      <c r="I63" s="13" t="s">
        <v>18</v>
      </c>
      <c r="J63" s="13">
        <v>1</v>
      </c>
      <c r="K63" s="71"/>
      <c r="L63" s="45">
        <f t="shared" si="3"/>
        <v>0</v>
      </c>
      <c r="M63" s="45">
        <f t="shared" si="4"/>
        <v>0</v>
      </c>
      <c r="N63" s="45">
        <f t="shared" si="5"/>
        <v>0</v>
      </c>
      <c r="O63" s="72"/>
    </row>
    <row r="64" spans="1:15" x14ac:dyDescent="0.25">
      <c r="A64" s="13" t="s">
        <v>442</v>
      </c>
      <c r="B64" s="64" t="s">
        <v>336</v>
      </c>
      <c r="C64" s="13">
        <v>2</v>
      </c>
      <c r="D64" s="61">
        <v>3080</v>
      </c>
      <c r="E64" s="38">
        <v>0.1</v>
      </c>
      <c r="F64" s="56">
        <f t="shared" si="0"/>
        <v>3388.0000000000005</v>
      </c>
      <c r="G64" s="56">
        <f t="shared" si="1"/>
        <v>6160</v>
      </c>
      <c r="H64" s="56">
        <f t="shared" si="2"/>
        <v>6776.0000000000009</v>
      </c>
      <c r="I64" s="13" t="s">
        <v>18</v>
      </c>
      <c r="J64" s="13">
        <v>1</v>
      </c>
      <c r="K64" s="71"/>
      <c r="L64" s="45">
        <f t="shared" si="3"/>
        <v>0</v>
      </c>
      <c r="M64" s="45">
        <f t="shared" si="4"/>
        <v>0</v>
      </c>
      <c r="N64" s="45">
        <f t="shared" si="5"/>
        <v>0</v>
      </c>
      <c r="O64" s="72"/>
    </row>
    <row r="65" spans="1:15" x14ac:dyDescent="0.25">
      <c r="A65" s="13" t="s">
        <v>443</v>
      </c>
      <c r="B65" s="64" t="s">
        <v>337</v>
      </c>
      <c r="C65" s="13">
        <v>2</v>
      </c>
      <c r="D65" s="61">
        <v>1980</v>
      </c>
      <c r="E65" s="38">
        <v>0.1</v>
      </c>
      <c r="F65" s="56">
        <f t="shared" si="0"/>
        <v>2178</v>
      </c>
      <c r="G65" s="56">
        <f t="shared" si="1"/>
        <v>3960</v>
      </c>
      <c r="H65" s="56">
        <f t="shared" si="2"/>
        <v>4356</v>
      </c>
      <c r="I65" s="13" t="s">
        <v>18</v>
      </c>
      <c r="J65" s="13">
        <v>1</v>
      </c>
      <c r="K65" s="71"/>
      <c r="L65" s="45">
        <f t="shared" si="3"/>
        <v>0</v>
      </c>
      <c r="M65" s="45">
        <f t="shared" si="4"/>
        <v>0</v>
      </c>
      <c r="N65" s="45">
        <f t="shared" si="5"/>
        <v>0</v>
      </c>
      <c r="O65" s="72"/>
    </row>
    <row r="66" spans="1:15" x14ac:dyDescent="0.25">
      <c r="A66" s="13" t="s">
        <v>444</v>
      </c>
      <c r="B66" s="64" t="s">
        <v>338</v>
      </c>
      <c r="C66" s="13">
        <v>2</v>
      </c>
      <c r="D66" s="61">
        <v>1650</v>
      </c>
      <c r="E66" s="38">
        <v>0.1</v>
      </c>
      <c r="F66" s="56">
        <f t="shared" ref="F66:F104" si="6">D66*(1+E66)</f>
        <v>1815.0000000000002</v>
      </c>
      <c r="G66" s="56">
        <f t="shared" ref="G66:G104" si="7">D66*C66</f>
        <v>3300</v>
      </c>
      <c r="H66" s="56">
        <f t="shared" ref="H66:H104" si="8">C66*F66</f>
        <v>3630.0000000000005</v>
      </c>
      <c r="I66" s="13" t="s">
        <v>18</v>
      </c>
      <c r="J66" s="13">
        <v>1</v>
      </c>
      <c r="K66" s="71"/>
      <c r="L66" s="45">
        <f t="shared" si="3"/>
        <v>0</v>
      </c>
      <c r="M66" s="45">
        <f t="shared" si="4"/>
        <v>0</v>
      </c>
      <c r="N66" s="45">
        <f t="shared" si="5"/>
        <v>0</v>
      </c>
      <c r="O66" s="72"/>
    </row>
    <row r="67" spans="1:15" x14ac:dyDescent="0.25">
      <c r="A67" s="13" t="s">
        <v>445</v>
      </c>
      <c r="B67" s="64" t="s">
        <v>112</v>
      </c>
      <c r="C67" s="13">
        <v>2</v>
      </c>
      <c r="D67" s="61">
        <v>3080</v>
      </c>
      <c r="E67" s="38">
        <v>0.1</v>
      </c>
      <c r="F67" s="56">
        <f t="shared" si="6"/>
        <v>3388.0000000000005</v>
      </c>
      <c r="G67" s="56">
        <f t="shared" si="7"/>
        <v>6160</v>
      </c>
      <c r="H67" s="56">
        <f t="shared" si="8"/>
        <v>6776.0000000000009</v>
      </c>
      <c r="I67" s="13" t="s">
        <v>18</v>
      </c>
      <c r="J67" s="13">
        <v>1</v>
      </c>
      <c r="K67" s="71"/>
      <c r="L67" s="45">
        <f t="shared" ref="L67:L105" si="9">K67+(K67*E67)</f>
        <v>0</v>
      </c>
      <c r="M67" s="45">
        <f t="shared" ref="M67:M105" si="10">C67*K67</f>
        <v>0</v>
      </c>
      <c r="N67" s="45">
        <f t="shared" ref="N67:N105" si="11">L67*C67</f>
        <v>0</v>
      </c>
      <c r="O67" s="72"/>
    </row>
    <row r="68" spans="1:15" x14ac:dyDescent="0.25">
      <c r="A68" s="13" t="s">
        <v>446</v>
      </c>
      <c r="B68" s="64" t="s">
        <v>343</v>
      </c>
      <c r="C68" s="13">
        <v>2</v>
      </c>
      <c r="D68" s="62">
        <v>2596</v>
      </c>
      <c r="E68" s="38">
        <v>0.1</v>
      </c>
      <c r="F68" s="56">
        <f t="shared" si="6"/>
        <v>2855.6000000000004</v>
      </c>
      <c r="G68" s="56">
        <f t="shared" si="7"/>
        <v>5192</v>
      </c>
      <c r="H68" s="56">
        <f t="shared" si="8"/>
        <v>5711.2000000000007</v>
      </c>
      <c r="I68" s="13" t="s">
        <v>18</v>
      </c>
      <c r="J68" s="13">
        <v>1</v>
      </c>
      <c r="K68" s="71"/>
      <c r="L68" s="45">
        <f t="shared" si="9"/>
        <v>0</v>
      </c>
      <c r="M68" s="45">
        <f t="shared" si="10"/>
        <v>0</v>
      </c>
      <c r="N68" s="45">
        <f t="shared" si="11"/>
        <v>0</v>
      </c>
      <c r="O68" s="72"/>
    </row>
    <row r="69" spans="1:15" ht="26.4" x14ac:dyDescent="0.25">
      <c r="A69" s="13" t="s">
        <v>447</v>
      </c>
      <c r="B69" s="64" t="s">
        <v>113</v>
      </c>
      <c r="C69" s="13">
        <v>2</v>
      </c>
      <c r="D69" s="62">
        <v>99</v>
      </c>
      <c r="E69" s="38">
        <v>0.21</v>
      </c>
      <c r="F69" s="56">
        <f t="shared" si="6"/>
        <v>119.78999999999999</v>
      </c>
      <c r="G69" s="56">
        <f t="shared" si="7"/>
        <v>198</v>
      </c>
      <c r="H69" s="56">
        <f t="shared" si="8"/>
        <v>239.57999999999998</v>
      </c>
      <c r="I69" s="13" t="s">
        <v>59</v>
      </c>
      <c r="J69" s="13">
        <v>4</v>
      </c>
      <c r="K69" s="71"/>
      <c r="L69" s="45">
        <f t="shared" si="9"/>
        <v>0</v>
      </c>
      <c r="M69" s="45">
        <f t="shared" si="10"/>
        <v>0</v>
      </c>
      <c r="N69" s="45">
        <f t="shared" si="11"/>
        <v>0</v>
      </c>
      <c r="O69" s="72"/>
    </row>
    <row r="70" spans="1:15" ht="26.4" x14ac:dyDescent="0.25">
      <c r="A70" s="13" t="s">
        <v>448</v>
      </c>
      <c r="B70" s="64" t="s">
        <v>114</v>
      </c>
      <c r="C70" s="13">
        <v>2</v>
      </c>
      <c r="D70" s="62">
        <v>99</v>
      </c>
      <c r="E70" s="38">
        <v>0.21</v>
      </c>
      <c r="F70" s="56">
        <f t="shared" si="6"/>
        <v>119.78999999999999</v>
      </c>
      <c r="G70" s="56">
        <f t="shared" si="7"/>
        <v>198</v>
      </c>
      <c r="H70" s="56">
        <f t="shared" si="8"/>
        <v>239.57999999999998</v>
      </c>
      <c r="I70" s="13" t="s">
        <v>18</v>
      </c>
      <c r="J70" s="13">
        <v>1</v>
      </c>
      <c r="K70" s="71"/>
      <c r="L70" s="45">
        <f t="shared" si="9"/>
        <v>0</v>
      </c>
      <c r="M70" s="45">
        <f t="shared" si="10"/>
        <v>0</v>
      </c>
      <c r="N70" s="45">
        <f t="shared" si="11"/>
        <v>0</v>
      </c>
      <c r="O70" s="72"/>
    </row>
    <row r="71" spans="1:15" ht="26.4" x14ac:dyDescent="0.25">
      <c r="A71" s="13" t="s">
        <v>449</v>
      </c>
      <c r="B71" s="64" t="s">
        <v>115</v>
      </c>
      <c r="C71" s="13">
        <v>2</v>
      </c>
      <c r="D71" s="62">
        <v>96.25</v>
      </c>
      <c r="E71" s="38">
        <v>0.21</v>
      </c>
      <c r="F71" s="56">
        <f t="shared" si="6"/>
        <v>116.46249999999999</v>
      </c>
      <c r="G71" s="56">
        <f t="shared" si="7"/>
        <v>192.5</v>
      </c>
      <c r="H71" s="56">
        <f t="shared" si="8"/>
        <v>232.92499999999998</v>
      </c>
      <c r="I71" s="13" t="s">
        <v>18</v>
      </c>
      <c r="J71" s="13">
        <v>1</v>
      </c>
      <c r="K71" s="71"/>
      <c r="L71" s="45">
        <f t="shared" si="9"/>
        <v>0</v>
      </c>
      <c r="M71" s="45">
        <f t="shared" si="10"/>
        <v>0</v>
      </c>
      <c r="N71" s="45">
        <f t="shared" si="11"/>
        <v>0</v>
      </c>
      <c r="O71" s="72"/>
    </row>
    <row r="72" spans="1:15" x14ac:dyDescent="0.25">
      <c r="A72" s="13" t="s">
        <v>450</v>
      </c>
      <c r="B72" s="64" t="s">
        <v>346</v>
      </c>
      <c r="C72" s="13">
        <v>2</v>
      </c>
      <c r="D72" s="62">
        <v>165</v>
      </c>
      <c r="E72" s="38">
        <v>0.1</v>
      </c>
      <c r="F72" s="56">
        <f t="shared" si="6"/>
        <v>181.50000000000003</v>
      </c>
      <c r="G72" s="56">
        <f t="shared" si="7"/>
        <v>330</v>
      </c>
      <c r="H72" s="56">
        <f t="shared" si="8"/>
        <v>363.00000000000006</v>
      </c>
      <c r="I72" s="13" t="s">
        <v>59</v>
      </c>
      <c r="J72" s="13">
        <v>6</v>
      </c>
      <c r="K72" s="71"/>
      <c r="L72" s="45">
        <f t="shared" si="9"/>
        <v>0</v>
      </c>
      <c r="M72" s="45">
        <f t="shared" si="10"/>
        <v>0</v>
      </c>
      <c r="N72" s="45">
        <f t="shared" si="11"/>
        <v>0</v>
      </c>
      <c r="O72" s="72"/>
    </row>
    <row r="73" spans="1:15" x14ac:dyDescent="0.25">
      <c r="A73" s="13" t="s">
        <v>451</v>
      </c>
      <c r="B73" s="64" t="s">
        <v>116</v>
      </c>
      <c r="C73" s="13">
        <v>2</v>
      </c>
      <c r="D73" s="62">
        <v>132</v>
      </c>
      <c r="E73" s="38">
        <v>0.1</v>
      </c>
      <c r="F73" s="56">
        <f t="shared" si="6"/>
        <v>145.20000000000002</v>
      </c>
      <c r="G73" s="56">
        <f t="shared" si="7"/>
        <v>264</v>
      </c>
      <c r="H73" s="56">
        <f t="shared" si="8"/>
        <v>290.40000000000003</v>
      </c>
      <c r="I73" s="13" t="s">
        <v>18</v>
      </c>
      <c r="J73" s="13">
        <v>1</v>
      </c>
      <c r="K73" s="71"/>
      <c r="L73" s="45">
        <f t="shared" si="9"/>
        <v>0</v>
      </c>
      <c r="M73" s="45">
        <f t="shared" si="10"/>
        <v>0</v>
      </c>
      <c r="N73" s="45">
        <f t="shared" si="11"/>
        <v>0</v>
      </c>
      <c r="O73" s="72"/>
    </row>
    <row r="74" spans="1:15" x14ac:dyDescent="0.25">
      <c r="A74" s="13" t="s">
        <v>452</v>
      </c>
      <c r="B74" s="64" t="s">
        <v>117</v>
      </c>
      <c r="C74" s="13">
        <v>2</v>
      </c>
      <c r="D74" s="62">
        <v>203.5</v>
      </c>
      <c r="E74" s="38">
        <v>0.1</v>
      </c>
      <c r="F74" s="56">
        <f t="shared" si="6"/>
        <v>223.85000000000002</v>
      </c>
      <c r="G74" s="56">
        <f t="shared" si="7"/>
        <v>407</v>
      </c>
      <c r="H74" s="56">
        <f t="shared" si="8"/>
        <v>447.70000000000005</v>
      </c>
      <c r="I74" s="13" t="s">
        <v>18</v>
      </c>
      <c r="J74" s="13">
        <v>1</v>
      </c>
      <c r="K74" s="71"/>
      <c r="L74" s="45">
        <f t="shared" si="9"/>
        <v>0</v>
      </c>
      <c r="M74" s="45">
        <f t="shared" si="10"/>
        <v>0</v>
      </c>
      <c r="N74" s="45">
        <f t="shared" si="11"/>
        <v>0</v>
      </c>
      <c r="O74" s="72"/>
    </row>
    <row r="75" spans="1:15" x14ac:dyDescent="0.25">
      <c r="A75" s="13" t="s">
        <v>453</v>
      </c>
      <c r="B75" s="64" t="s">
        <v>118</v>
      </c>
      <c r="C75" s="13">
        <v>2</v>
      </c>
      <c r="D75" s="62">
        <v>330</v>
      </c>
      <c r="E75" s="38">
        <v>0.1</v>
      </c>
      <c r="F75" s="56">
        <f t="shared" si="6"/>
        <v>363.00000000000006</v>
      </c>
      <c r="G75" s="56">
        <f t="shared" si="7"/>
        <v>660</v>
      </c>
      <c r="H75" s="56">
        <f t="shared" si="8"/>
        <v>726.00000000000011</v>
      </c>
      <c r="I75" s="13" t="s">
        <v>18</v>
      </c>
      <c r="J75" s="13">
        <v>1</v>
      </c>
      <c r="K75" s="71"/>
      <c r="L75" s="45">
        <f t="shared" si="9"/>
        <v>0</v>
      </c>
      <c r="M75" s="45">
        <f t="shared" si="10"/>
        <v>0</v>
      </c>
      <c r="N75" s="45">
        <f t="shared" si="11"/>
        <v>0</v>
      </c>
      <c r="O75" s="72"/>
    </row>
    <row r="76" spans="1:15" x14ac:dyDescent="0.25">
      <c r="A76" s="13" t="s">
        <v>454</v>
      </c>
      <c r="B76" s="64" t="s">
        <v>345</v>
      </c>
      <c r="C76" s="13">
        <v>2</v>
      </c>
      <c r="D76" s="62">
        <v>1650</v>
      </c>
      <c r="E76" s="38">
        <v>0.1</v>
      </c>
      <c r="F76" s="56">
        <f t="shared" si="6"/>
        <v>1815.0000000000002</v>
      </c>
      <c r="G76" s="56">
        <f t="shared" si="7"/>
        <v>3300</v>
      </c>
      <c r="H76" s="56">
        <f t="shared" si="8"/>
        <v>3630.0000000000005</v>
      </c>
      <c r="I76" s="13" t="s">
        <v>59</v>
      </c>
      <c r="J76" s="13">
        <v>2</v>
      </c>
      <c r="K76" s="71"/>
      <c r="L76" s="45">
        <f t="shared" si="9"/>
        <v>0</v>
      </c>
      <c r="M76" s="45">
        <f t="shared" si="10"/>
        <v>0</v>
      </c>
      <c r="N76" s="45">
        <f t="shared" si="11"/>
        <v>0</v>
      </c>
      <c r="O76" s="72"/>
    </row>
    <row r="77" spans="1:15" x14ac:dyDescent="0.25">
      <c r="A77" s="13" t="s">
        <v>455</v>
      </c>
      <c r="B77" s="64" t="s">
        <v>375</v>
      </c>
      <c r="C77" s="13">
        <v>2</v>
      </c>
      <c r="D77" s="62">
        <v>236.5</v>
      </c>
      <c r="E77" s="38">
        <v>0.1</v>
      </c>
      <c r="F77" s="56">
        <f t="shared" si="6"/>
        <v>260.15000000000003</v>
      </c>
      <c r="G77" s="56">
        <f t="shared" si="7"/>
        <v>473</v>
      </c>
      <c r="H77" s="56">
        <f t="shared" si="8"/>
        <v>520.30000000000007</v>
      </c>
      <c r="I77" s="13" t="s">
        <v>18</v>
      </c>
      <c r="J77" s="13">
        <v>1</v>
      </c>
      <c r="K77" s="71"/>
      <c r="L77" s="45">
        <f t="shared" si="9"/>
        <v>0</v>
      </c>
      <c r="M77" s="45">
        <f t="shared" si="10"/>
        <v>0</v>
      </c>
      <c r="N77" s="45">
        <f t="shared" si="11"/>
        <v>0</v>
      </c>
      <c r="O77" s="72"/>
    </row>
    <row r="78" spans="1:15" ht="26.4" x14ac:dyDescent="0.25">
      <c r="A78" s="13" t="s">
        <v>456</v>
      </c>
      <c r="B78" s="64" t="s">
        <v>344</v>
      </c>
      <c r="C78" s="13">
        <v>2</v>
      </c>
      <c r="D78" s="62">
        <v>250.8</v>
      </c>
      <c r="E78" s="38">
        <v>0.1</v>
      </c>
      <c r="F78" s="56">
        <f t="shared" si="6"/>
        <v>275.88000000000005</v>
      </c>
      <c r="G78" s="56">
        <f t="shared" si="7"/>
        <v>501.6</v>
      </c>
      <c r="H78" s="56">
        <f t="shared" si="8"/>
        <v>551.7600000000001</v>
      </c>
      <c r="I78" s="13" t="s">
        <v>59</v>
      </c>
      <c r="J78" s="13">
        <v>2</v>
      </c>
      <c r="K78" s="71"/>
      <c r="L78" s="45">
        <f t="shared" si="9"/>
        <v>0</v>
      </c>
      <c r="M78" s="45">
        <f t="shared" si="10"/>
        <v>0</v>
      </c>
      <c r="N78" s="45">
        <f t="shared" si="11"/>
        <v>0</v>
      </c>
      <c r="O78" s="72"/>
    </row>
    <row r="79" spans="1:15" ht="26.4" x14ac:dyDescent="0.25">
      <c r="A79" s="13" t="s">
        <v>457</v>
      </c>
      <c r="B79" s="64" t="s">
        <v>119</v>
      </c>
      <c r="C79" s="13">
        <v>2</v>
      </c>
      <c r="D79" s="62">
        <v>250.8</v>
      </c>
      <c r="E79" s="38">
        <v>0.1</v>
      </c>
      <c r="F79" s="56">
        <f t="shared" si="6"/>
        <v>275.88000000000005</v>
      </c>
      <c r="G79" s="56">
        <f t="shared" si="7"/>
        <v>501.6</v>
      </c>
      <c r="H79" s="56">
        <f t="shared" si="8"/>
        <v>551.7600000000001</v>
      </c>
      <c r="I79" s="13" t="s">
        <v>18</v>
      </c>
      <c r="J79" s="13">
        <v>1</v>
      </c>
      <c r="K79" s="71"/>
      <c r="L79" s="45">
        <f t="shared" si="9"/>
        <v>0</v>
      </c>
      <c r="M79" s="45">
        <f t="shared" si="10"/>
        <v>0</v>
      </c>
      <c r="N79" s="45">
        <f t="shared" si="11"/>
        <v>0</v>
      </c>
      <c r="O79" s="72"/>
    </row>
    <row r="80" spans="1:15" x14ac:dyDescent="0.25">
      <c r="A80" s="13" t="s">
        <v>458</v>
      </c>
      <c r="B80" s="64" t="s">
        <v>347</v>
      </c>
      <c r="C80" s="13">
        <v>2</v>
      </c>
      <c r="D80" s="62">
        <v>110</v>
      </c>
      <c r="E80" s="38">
        <v>0.1</v>
      </c>
      <c r="F80" s="56">
        <f t="shared" si="6"/>
        <v>121.00000000000001</v>
      </c>
      <c r="G80" s="56">
        <f t="shared" si="7"/>
        <v>220</v>
      </c>
      <c r="H80" s="56">
        <f t="shared" si="8"/>
        <v>242.00000000000003</v>
      </c>
      <c r="I80" s="13" t="s">
        <v>18</v>
      </c>
      <c r="J80" s="13">
        <v>1</v>
      </c>
      <c r="K80" s="71"/>
      <c r="L80" s="45">
        <f t="shared" si="9"/>
        <v>0</v>
      </c>
      <c r="M80" s="45">
        <f t="shared" si="10"/>
        <v>0</v>
      </c>
      <c r="N80" s="45">
        <f t="shared" si="11"/>
        <v>0</v>
      </c>
      <c r="O80" s="72"/>
    </row>
    <row r="81" spans="1:15" ht="26.4" x14ac:dyDescent="0.25">
      <c r="A81" s="13" t="s">
        <v>459</v>
      </c>
      <c r="B81" s="64" t="s">
        <v>349</v>
      </c>
      <c r="C81" s="13">
        <v>2</v>
      </c>
      <c r="D81" s="62">
        <v>99</v>
      </c>
      <c r="E81" s="38">
        <v>0.1</v>
      </c>
      <c r="F81" s="56">
        <f t="shared" si="6"/>
        <v>108.9</v>
      </c>
      <c r="G81" s="56">
        <f t="shared" si="7"/>
        <v>198</v>
      </c>
      <c r="H81" s="56">
        <f t="shared" si="8"/>
        <v>217.8</v>
      </c>
      <c r="I81" s="13" t="s">
        <v>18</v>
      </c>
      <c r="J81" s="13">
        <v>1</v>
      </c>
      <c r="K81" s="71"/>
      <c r="L81" s="45">
        <f t="shared" si="9"/>
        <v>0</v>
      </c>
      <c r="M81" s="45">
        <f t="shared" si="10"/>
        <v>0</v>
      </c>
      <c r="N81" s="45">
        <f t="shared" si="11"/>
        <v>0</v>
      </c>
      <c r="O81" s="72"/>
    </row>
    <row r="82" spans="1:15" x14ac:dyDescent="0.25">
      <c r="A82" s="13" t="s">
        <v>460</v>
      </c>
      <c r="B82" s="64" t="s">
        <v>120</v>
      </c>
      <c r="C82" s="13">
        <v>2</v>
      </c>
      <c r="D82" s="62">
        <v>165</v>
      </c>
      <c r="E82" s="38">
        <v>0.1</v>
      </c>
      <c r="F82" s="56">
        <f t="shared" si="6"/>
        <v>181.50000000000003</v>
      </c>
      <c r="G82" s="56">
        <f t="shared" si="7"/>
        <v>330</v>
      </c>
      <c r="H82" s="56">
        <f t="shared" si="8"/>
        <v>363.00000000000006</v>
      </c>
      <c r="I82" s="13" t="s">
        <v>18</v>
      </c>
      <c r="J82" s="13">
        <v>1</v>
      </c>
      <c r="K82" s="71"/>
      <c r="L82" s="45">
        <f t="shared" si="9"/>
        <v>0</v>
      </c>
      <c r="M82" s="45">
        <f t="shared" si="10"/>
        <v>0</v>
      </c>
      <c r="N82" s="45">
        <f t="shared" si="11"/>
        <v>0</v>
      </c>
      <c r="O82" s="72"/>
    </row>
    <row r="83" spans="1:15" ht="26.4" x14ac:dyDescent="0.25">
      <c r="A83" s="13" t="s">
        <v>461</v>
      </c>
      <c r="B83" s="64" t="s">
        <v>121</v>
      </c>
      <c r="C83" s="13">
        <v>2</v>
      </c>
      <c r="D83" s="62">
        <v>1320</v>
      </c>
      <c r="E83" s="38">
        <v>0.1</v>
      </c>
      <c r="F83" s="56">
        <f t="shared" si="6"/>
        <v>1452.0000000000002</v>
      </c>
      <c r="G83" s="56">
        <f t="shared" si="7"/>
        <v>2640</v>
      </c>
      <c r="H83" s="56">
        <f t="shared" si="8"/>
        <v>2904.0000000000005</v>
      </c>
      <c r="I83" s="13" t="s">
        <v>18</v>
      </c>
      <c r="J83" s="13">
        <v>1</v>
      </c>
      <c r="K83" s="71"/>
      <c r="L83" s="45">
        <f t="shared" si="9"/>
        <v>0</v>
      </c>
      <c r="M83" s="45">
        <f t="shared" si="10"/>
        <v>0</v>
      </c>
      <c r="N83" s="45">
        <f t="shared" si="11"/>
        <v>0</v>
      </c>
      <c r="O83" s="72"/>
    </row>
    <row r="84" spans="1:15" ht="26.4" x14ac:dyDescent="0.25">
      <c r="A84" s="13" t="s">
        <v>462</v>
      </c>
      <c r="B84" s="64" t="s">
        <v>376</v>
      </c>
      <c r="C84" s="13">
        <v>2</v>
      </c>
      <c r="D84" s="62">
        <v>1320</v>
      </c>
      <c r="E84" s="38">
        <v>0.1</v>
      </c>
      <c r="F84" s="56">
        <f t="shared" si="6"/>
        <v>1452.0000000000002</v>
      </c>
      <c r="G84" s="56">
        <f t="shared" si="7"/>
        <v>2640</v>
      </c>
      <c r="H84" s="56">
        <f t="shared" si="8"/>
        <v>2904.0000000000005</v>
      </c>
      <c r="I84" s="13" t="s">
        <v>59</v>
      </c>
      <c r="J84" s="13">
        <v>2</v>
      </c>
      <c r="K84" s="71"/>
      <c r="L84" s="45">
        <f t="shared" si="9"/>
        <v>0</v>
      </c>
      <c r="M84" s="45">
        <f t="shared" si="10"/>
        <v>0</v>
      </c>
      <c r="N84" s="45">
        <f t="shared" si="11"/>
        <v>0</v>
      </c>
      <c r="O84" s="72"/>
    </row>
    <row r="85" spans="1:15" ht="39.6" x14ac:dyDescent="0.25">
      <c r="A85" s="13" t="s">
        <v>463</v>
      </c>
      <c r="B85" s="64" t="s">
        <v>122</v>
      </c>
      <c r="C85" s="13">
        <v>2</v>
      </c>
      <c r="D85" s="62">
        <v>1650</v>
      </c>
      <c r="E85" s="38">
        <v>0.1</v>
      </c>
      <c r="F85" s="56">
        <f t="shared" si="6"/>
        <v>1815.0000000000002</v>
      </c>
      <c r="G85" s="56">
        <f t="shared" si="7"/>
        <v>3300</v>
      </c>
      <c r="H85" s="56">
        <f t="shared" si="8"/>
        <v>3630.0000000000005</v>
      </c>
      <c r="I85" s="13" t="s">
        <v>18</v>
      </c>
      <c r="J85" s="13">
        <v>1</v>
      </c>
      <c r="K85" s="71"/>
      <c r="L85" s="45">
        <f t="shared" si="9"/>
        <v>0</v>
      </c>
      <c r="M85" s="45">
        <f t="shared" si="10"/>
        <v>0</v>
      </c>
      <c r="N85" s="45">
        <f t="shared" si="11"/>
        <v>0</v>
      </c>
      <c r="O85" s="72"/>
    </row>
    <row r="86" spans="1:15" ht="26.4" x14ac:dyDescent="0.25">
      <c r="A86" s="13" t="s">
        <v>464</v>
      </c>
      <c r="B86" s="64" t="s">
        <v>348</v>
      </c>
      <c r="C86" s="13">
        <v>2</v>
      </c>
      <c r="D86" s="62">
        <v>1760</v>
      </c>
      <c r="E86" s="38">
        <v>0.1</v>
      </c>
      <c r="F86" s="56">
        <f t="shared" si="6"/>
        <v>1936.0000000000002</v>
      </c>
      <c r="G86" s="56">
        <f t="shared" si="7"/>
        <v>3520</v>
      </c>
      <c r="H86" s="56">
        <f t="shared" si="8"/>
        <v>3872.0000000000005</v>
      </c>
      <c r="I86" s="13" t="s">
        <v>59</v>
      </c>
      <c r="J86" s="13">
        <v>2</v>
      </c>
      <c r="K86" s="71"/>
      <c r="L86" s="45">
        <f t="shared" si="9"/>
        <v>0</v>
      </c>
      <c r="M86" s="45">
        <f t="shared" si="10"/>
        <v>0</v>
      </c>
      <c r="N86" s="45">
        <f t="shared" si="11"/>
        <v>0</v>
      </c>
      <c r="O86" s="72"/>
    </row>
    <row r="87" spans="1:15" ht="39.6" x14ac:dyDescent="0.25">
      <c r="A87" s="13" t="s">
        <v>465</v>
      </c>
      <c r="B87" s="64" t="s">
        <v>123</v>
      </c>
      <c r="C87" s="13">
        <v>2</v>
      </c>
      <c r="D87" s="62">
        <v>1320</v>
      </c>
      <c r="E87" s="38">
        <v>0.1</v>
      </c>
      <c r="F87" s="56">
        <f t="shared" si="6"/>
        <v>1452.0000000000002</v>
      </c>
      <c r="G87" s="56">
        <f t="shared" si="7"/>
        <v>2640</v>
      </c>
      <c r="H87" s="56">
        <f t="shared" si="8"/>
        <v>2904.0000000000005</v>
      </c>
      <c r="I87" s="13" t="s">
        <v>18</v>
      </c>
      <c r="J87" s="13">
        <v>1</v>
      </c>
      <c r="K87" s="71"/>
      <c r="L87" s="45">
        <f t="shared" si="9"/>
        <v>0</v>
      </c>
      <c r="M87" s="45">
        <f t="shared" si="10"/>
        <v>0</v>
      </c>
      <c r="N87" s="45">
        <f t="shared" si="11"/>
        <v>0</v>
      </c>
      <c r="O87" s="72"/>
    </row>
    <row r="88" spans="1:15" ht="26.4" x14ac:dyDescent="0.25">
      <c r="A88" s="13" t="s">
        <v>466</v>
      </c>
      <c r="B88" s="64" t="s">
        <v>350</v>
      </c>
      <c r="C88" s="13">
        <v>2</v>
      </c>
      <c r="D88" s="62">
        <v>2200</v>
      </c>
      <c r="E88" s="38">
        <v>0.1</v>
      </c>
      <c r="F88" s="56">
        <f t="shared" si="6"/>
        <v>2420</v>
      </c>
      <c r="G88" s="56">
        <f t="shared" si="7"/>
        <v>4400</v>
      </c>
      <c r="H88" s="56">
        <f t="shared" si="8"/>
        <v>4840</v>
      </c>
      <c r="I88" s="13" t="s">
        <v>59</v>
      </c>
      <c r="J88" s="13">
        <v>2</v>
      </c>
      <c r="K88" s="71"/>
      <c r="L88" s="45">
        <f t="shared" si="9"/>
        <v>0</v>
      </c>
      <c r="M88" s="45">
        <f t="shared" si="10"/>
        <v>0</v>
      </c>
      <c r="N88" s="45">
        <f t="shared" si="11"/>
        <v>0</v>
      </c>
      <c r="O88" s="72"/>
    </row>
    <row r="89" spans="1:15" ht="26.4" x14ac:dyDescent="0.25">
      <c r="A89" s="13" t="s">
        <v>467</v>
      </c>
      <c r="B89" s="64" t="s">
        <v>377</v>
      </c>
      <c r="C89" s="13">
        <v>2</v>
      </c>
      <c r="D89" s="62">
        <v>190.3</v>
      </c>
      <c r="E89" s="38">
        <v>0.1</v>
      </c>
      <c r="F89" s="56">
        <f t="shared" si="6"/>
        <v>209.33000000000004</v>
      </c>
      <c r="G89" s="56">
        <f t="shared" si="7"/>
        <v>380.6</v>
      </c>
      <c r="H89" s="56">
        <f t="shared" si="8"/>
        <v>418.66000000000008</v>
      </c>
      <c r="I89" s="13" t="s">
        <v>18</v>
      </c>
      <c r="J89" s="13">
        <v>1</v>
      </c>
      <c r="K89" s="71"/>
      <c r="L89" s="45">
        <f t="shared" si="9"/>
        <v>0</v>
      </c>
      <c r="M89" s="45">
        <f t="shared" si="10"/>
        <v>0</v>
      </c>
      <c r="N89" s="45">
        <f t="shared" si="11"/>
        <v>0</v>
      </c>
      <c r="O89" s="72"/>
    </row>
    <row r="90" spans="1:15" ht="26.4" x14ac:dyDescent="0.25">
      <c r="A90" s="13" t="s">
        <v>468</v>
      </c>
      <c r="B90" s="64" t="s">
        <v>378</v>
      </c>
      <c r="C90" s="13">
        <v>2</v>
      </c>
      <c r="D90" s="62">
        <v>190.3</v>
      </c>
      <c r="E90" s="38">
        <v>0.1</v>
      </c>
      <c r="F90" s="56">
        <f t="shared" si="6"/>
        <v>209.33000000000004</v>
      </c>
      <c r="G90" s="56">
        <f t="shared" si="7"/>
        <v>380.6</v>
      </c>
      <c r="H90" s="56">
        <f t="shared" si="8"/>
        <v>418.66000000000008</v>
      </c>
      <c r="I90" s="13" t="s">
        <v>18</v>
      </c>
      <c r="J90" s="13">
        <v>1</v>
      </c>
      <c r="K90" s="71"/>
      <c r="L90" s="45">
        <f t="shared" si="9"/>
        <v>0</v>
      </c>
      <c r="M90" s="45">
        <f t="shared" si="10"/>
        <v>0</v>
      </c>
      <c r="N90" s="45">
        <f t="shared" si="11"/>
        <v>0</v>
      </c>
      <c r="O90" s="72"/>
    </row>
    <row r="91" spans="1:15" ht="39.6" x14ac:dyDescent="0.25">
      <c r="A91" s="13" t="s">
        <v>469</v>
      </c>
      <c r="B91" s="64" t="s">
        <v>124</v>
      </c>
      <c r="C91" s="13">
        <v>2</v>
      </c>
      <c r="D91" s="62">
        <v>99</v>
      </c>
      <c r="E91" s="38">
        <v>0.1</v>
      </c>
      <c r="F91" s="56">
        <f t="shared" si="6"/>
        <v>108.9</v>
      </c>
      <c r="G91" s="56">
        <f t="shared" si="7"/>
        <v>198</v>
      </c>
      <c r="H91" s="56">
        <f t="shared" si="8"/>
        <v>217.8</v>
      </c>
      <c r="I91" s="13" t="s">
        <v>18</v>
      </c>
      <c r="J91" s="13">
        <v>1</v>
      </c>
      <c r="K91" s="71"/>
      <c r="L91" s="45">
        <f t="shared" si="9"/>
        <v>0</v>
      </c>
      <c r="M91" s="45">
        <f t="shared" si="10"/>
        <v>0</v>
      </c>
      <c r="N91" s="45">
        <f t="shared" si="11"/>
        <v>0</v>
      </c>
      <c r="O91" s="72"/>
    </row>
    <row r="92" spans="1:15" ht="39.6" x14ac:dyDescent="0.25">
      <c r="A92" s="13" t="s">
        <v>470</v>
      </c>
      <c r="B92" s="64" t="s">
        <v>393</v>
      </c>
      <c r="C92" s="13">
        <v>4</v>
      </c>
      <c r="D92" s="61">
        <v>99</v>
      </c>
      <c r="E92" s="38">
        <v>0.1</v>
      </c>
      <c r="F92" s="56">
        <f t="shared" si="6"/>
        <v>108.9</v>
      </c>
      <c r="G92" s="56">
        <f t="shared" si="7"/>
        <v>396</v>
      </c>
      <c r="H92" s="56">
        <f t="shared" si="8"/>
        <v>435.6</v>
      </c>
      <c r="I92" s="13" t="s">
        <v>18</v>
      </c>
      <c r="J92" s="13">
        <v>1</v>
      </c>
      <c r="K92" s="71"/>
      <c r="L92" s="45">
        <f t="shared" si="9"/>
        <v>0</v>
      </c>
      <c r="M92" s="45">
        <f t="shared" si="10"/>
        <v>0</v>
      </c>
      <c r="N92" s="45">
        <f t="shared" si="11"/>
        <v>0</v>
      </c>
      <c r="O92" s="72"/>
    </row>
    <row r="93" spans="1:15" ht="39.6" x14ac:dyDescent="0.25">
      <c r="A93" s="13" t="s">
        <v>471</v>
      </c>
      <c r="B93" s="64" t="s">
        <v>392</v>
      </c>
      <c r="C93" s="13">
        <v>4</v>
      </c>
      <c r="D93" s="61">
        <v>99</v>
      </c>
      <c r="E93" s="38">
        <v>0.1</v>
      </c>
      <c r="F93" s="56">
        <f t="shared" si="6"/>
        <v>108.9</v>
      </c>
      <c r="G93" s="56">
        <f t="shared" si="7"/>
        <v>396</v>
      </c>
      <c r="H93" s="56">
        <f t="shared" si="8"/>
        <v>435.6</v>
      </c>
      <c r="I93" s="13" t="s">
        <v>18</v>
      </c>
      <c r="J93" s="13">
        <v>1</v>
      </c>
      <c r="K93" s="71"/>
      <c r="L93" s="45">
        <f t="shared" si="9"/>
        <v>0</v>
      </c>
      <c r="M93" s="45">
        <f t="shared" si="10"/>
        <v>0</v>
      </c>
      <c r="N93" s="45">
        <f t="shared" si="11"/>
        <v>0</v>
      </c>
      <c r="O93" s="72"/>
    </row>
    <row r="94" spans="1:15" ht="39.6" x14ac:dyDescent="0.25">
      <c r="A94" s="13" t="s">
        <v>472</v>
      </c>
      <c r="B94" s="64" t="s">
        <v>391</v>
      </c>
      <c r="C94" s="13">
        <v>4</v>
      </c>
      <c r="D94" s="61">
        <v>99</v>
      </c>
      <c r="E94" s="38">
        <v>0.1</v>
      </c>
      <c r="F94" s="56">
        <f t="shared" si="6"/>
        <v>108.9</v>
      </c>
      <c r="G94" s="56">
        <f t="shared" si="7"/>
        <v>396</v>
      </c>
      <c r="H94" s="56">
        <f t="shared" si="8"/>
        <v>435.6</v>
      </c>
      <c r="I94" s="13" t="s">
        <v>18</v>
      </c>
      <c r="J94" s="13">
        <v>1</v>
      </c>
      <c r="K94" s="71"/>
      <c r="L94" s="45">
        <f t="shared" si="9"/>
        <v>0</v>
      </c>
      <c r="M94" s="45">
        <f t="shared" si="10"/>
        <v>0</v>
      </c>
      <c r="N94" s="45">
        <f t="shared" si="11"/>
        <v>0</v>
      </c>
      <c r="O94" s="72"/>
    </row>
    <row r="95" spans="1:15" ht="29.4" customHeight="1" x14ac:dyDescent="0.25">
      <c r="A95" s="13" t="s">
        <v>473</v>
      </c>
      <c r="B95" s="64" t="s">
        <v>125</v>
      </c>
      <c r="C95" s="13">
        <v>2</v>
      </c>
      <c r="D95" s="62">
        <v>99</v>
      </c>
      <c r="E95" s="38">
        <v>0.1</v>
      </c>
      <c r="F95" s="56">
        <f t="shared" si="6"/>
        <v>108.9</v>
      </c>
      <c r="G95" s="56">
        <f t="shared" si="7"/>
        <v>198</v>
      </c>
      <c r="H95" s="56">
        <f t="shared" si="8"/>
        <v>217.8</v>
      </c>
      <c r="I95" s="13" t="s">
        <v>18</v>
      </c>
      <c r="J95" s="13">
        <v>1</v>
      </c>
      <c r="K95" s="71"/>
      <c r="L95" s="45">
        <f t="shared" si="9"/>
        <v>0</v>
      </c>
      <c r="M95" s="45">
        <f t="shared" si="10"/>
        <v>0</v>
      </c>
      <c r="N95" s="45">
        <f t="shared" si="11"/>
        <v>0</v>
      </c>
      <c r="O95" s="72"/>
    </row>
    <row r="96" spans="1:15" ht="26.4" x14ac:dyDescent="0.25">
      <c r="A96" s="13" t="s">
        <v>474</v>
      </c>
      <c r="B96" s="64" t="s">
        <v>390</v>
      </c>
      <c r="C96" s="13">
        <v>4</v>
      </c>
      <c r="D96" s="61">
        <v>99</v>
      </c>
      <c r="E96" s="38">
        <v>0.1</v>
      </c>
      <c r="F96" s="56">
        <f t="shared" si="6"/>
        <v>108.9</v>
      </c>
      <c r="G96" s="56">
        <f t="shared" si="7"/>
        <v>396</v>
      </c>
      <c r="H96" s="56">
        <f t="shared" si="8"/>
        <v>435.6</v>
      </c>
      <c r="I96" s="13" t="s">
        <v>18</v>
      </c>
      <c r="J96" s="13">
        <v>1</v>
      </c>
      <c r="K96" s="71"/>
      <c r="L96" s="45">
        <f t="shared" si="9"/>
        <v>0</v>
      </c>
      <c r="M96" s="45">
        <f t="shared" si="10"/>
        <v>0</v>
      </c>
      <c r="N96" s="45">
        <f t="shared" si="11"/>
        <v>0</v>
      </c>
      <c r="O96" s="72"/>
    </row>
    <row r="97" spans="1:15" ht="26.4" x14ac:dyDescent="0.25">
      <c r="A97" s="13" t="s">
        <v>475</v>
      </c>
      <c r="B97" s="64" t="s">
        <v>379</v>
      </c>
      <c r="C97" s="13">
        <v>2</v>
      </c>
      <c r="D97" s="61">
        <v>99</v>
      </c>
      <c r="E97" s="38">
        <v>0.1</v>
      </c>
      <c r="F97" s="56">
        <f t="shared" si="6"/>
        <v>108.9</v>
      </c>
      <c r="G97" s="56">
        <f t="shared" si="7"/>
        <v>198</v>
      </c>
      <c r="H97" s="56">
        <f t="shared" si="8"/>
        <v>217.8</v>
      </c>
      <c r="I97" s="13" t="s">
        <v>18</v>
      </c>
      <c r="J97" s="13">
        <v>1</v>
      </c>
      <c r="K97" s="71"/>
      <c r="L97" s="45">
        <f t="shared" si="9"/>
        <v>0</v>
      </c>
      <c r="M97" s="45">
        <f t="shared" si="10"/>
        <v>0</v>
      </c>
      <c r="N97" s="45">
        <f t="shared" si="11"/>
        <v>0</v>
      </c>
      <c r="O97" s="72"/>
    </row>
    <row r="98" spans="1:15" ht="26.4" x14ac:dyDescent="0.25">
      <c r="A98" s="13" t="s">
        <v>476</v>
      </c>
      <c r="B98" s="64" t="s">
        <v>389</v>
      </c>
      <c r="C98" s="13">
        <v>2</v>
      </c>
      <c r="D98" s="62">
        <v>99</v>
      </c>
      <c r="E98" s="38">
        <v>0.1</v>
      </c>
      <c r="F98" s="56">
        <f t="shared" si="6"/>
        <v>108.9</v>
      </c>
      <c r="G98" s="56">
        <f t="shared" si="7"/>
        <v>198</v>
      </c>
      <c r="H98" s="56">
        <f t="shared" si="8"/>
        <v>217.8</v>
      </c>
      <c r="I98" s="13" t="s">
        <v>18</v>
      </c>
      <c r="J98" s="13">
        <v>1</v>
      </c>
      <c r="K98" s="71"/>
      <c r="L98" s="45">
        <f t="shared" si="9"/>
        <v>0</v>
      </c>
      <c r="M98" s="45">
        <f t="shared" si="10"/>
        <v>0</v>
      </c>
      <c r="N98" s="45">
        <f t="shared" si="11"/>
        <v>0</v>
      </c>
      <c r="O98" s="72"/>
    </row>
    <row r="99" spans="1:15" ht="26.4" x14ac:dyDescent="0.25">
      <c r="A99" s="13" t="s">
        <v>477</v>
      </c>
      <c r="B99" s="64" t="s">
        <v>388</v>
      </c>
      <c r="C99" s="13">
        <v>4</v>
      </c>
      <c r="D99" s="61">
        <v>99</v>
      </c>
      <c r="E99" s="38">
        <v>0.1</v>
      </c>
      <c r="F99" s="56">
        <f t="shared" si="6"/>
        <v>108.9</v>
      </c>
      <c r="G99" s="56">
        <f t="shared" si="7"/>
        <v>396</v>
      </c>
      <c r="H99" s="56">
        <f t="shared" si="8"/>
        <v>435.6</v>
      </c>
      <c r="I99" s="13" t="s">
        <v>18</v>
      </c>
      <c r="J99" s="13">
        <v>1</v>
      </c>
      <c r="K99" s="71"/>
      <c r="L99" s="45">
        <f t="shared" si="9"/>
        <v>0</v>
      </c>
      <c r="M99" s="45">
        <f t="shared" si="10"/>
        <v>0</v>
      </c>
      <c r="N99" s="45">
        <f t="shared" si="11"/>
        <v>0</v>
      </c>
      <c r="O99" s="72"/>
    </row>
    <row r="100" spans="1:15" ht="26.4" x14ac:dyDescent="0.25">
      <c r="A100" s="13" t="s">
        <v>478</v>
      </c>
      <c r="B100" s="64" t="s">
        <v>380</v>
      </c>
      <c r="C100" s="13">
        <v>2</v>
      </c>
      <c r="D100" s="61">
        <v>99</v>
      </c>
      <c r="E100" s="38">
        <v>0.1</v>
      </c>
      <c r="F100" s="56">
        <f t="shared" si="6"/>
        <v>108.9</v>
      </c>
      <c r="G100" s="56">
        <f t="shared" si="7"/>
        <v>198</v>
      </c>
      <c r="H100" s="56">
        <f t="shared" si="8"/>
        <v>217.8</v>
      </c>
      <c r="I100" s="13" t="s">
        <v>18</v>
      </c>
      <c r="J100" s="13">
        <v>1</v>
      </c>
      <c r="K100" s="71"/>
      <c r="L100" s="45">
        <f t="shared" si="9"/>
        <v>0</v>
      </c>
      <c r="M100" s="45">
        <f t="shared" si="10"/>
        <v>0</v>
      </c>
      <c r="N100" s="45">
        <f t="shared" si="11"/>
        <v>0</v>
      </c>
      <c r="O100" s="72"/>
    </row>
    <row r="101" spans="1:15" ht="26.4" x14ac:dyDescent="0.25">
      <c r="A101" s="13" t="s">
        <v>479</v>
      </c>
      <c r="B101" s="64" t="s">
        <v>381</v>
      </c>
      <c r="C101" s="13">
        <v>2</v>
      </c>
      <c r="D101" s="62">
        <v>99</v>
      </c>
      <c r="E101" s="38">
        <v>0.1</v>
      </c>
      <c r="F101" s="56">
        <f t="shared" si="6"/>
        <v>108.9</v>
      </c>
      <c r="G101" s="56">
        <f t="shared" si="7"/>
        <v>198</v>
      </c>
      <c r="H101" s="56">
        <f t="shared" si="8"/>
        <v>217.8</v>
      </c>
      <c r="I101" s="13" t="s">
        <v>18</v>
      </c>
      <c r="J101" s="13">
        <v>1</v>
      </c>
      <c r="K101" s="71"/>
      <c r="L101" s="45">
        <f t="shared" si="9"/>
        <v>0</v>
      </c>
      <c r="M101" s="45">
        <f t="shared" si="10"/>
        <v>0</v>
      </c>
      <c r="N101" s="45">
        <f t="shared" si="11"/>
        <v>0</v>
      </c>
      <c r="O101" s="72"/>
    </row>
    <row r="102" spans="1:15" ht="26.4" x14ac:dyDescent="0.25">
      <c r="A102" s="13" t="s">
        <v>480</v>
      </c>
      <c r="B102" s="64" t="s">
        <v>382</v>
      </c>
      <c r="C102" s="13">
        <v>2</v>
      </c>
      <c r="D102" s="62">
        <v>99</v>
      </c>
      <c r="E102" s="38">
        <v>0.1</v>
      </c>
      <c r="F102" s="56">
        <f t="shared" si="6"/>
        <v>108.9</v>
      </c>
      <c r="G102" s="56">
        <f t="shared" si="7"/>
        <v>198</v>
      </c>
      <c r="H102" s="56">
        <f t="shared" si="8"/>
        <v>217.8</v>
      </c>
      <c r="I102" s="13" t="s">
        <v>18</v>
      </c>
      <c r="J102" s="13">
        <v>1</v>
      </c>
      <c r="K102" s="71"/>
      <c r="L102" s="45">
        <f t="shared" si="9"/>
        <v>0</v>
      </c>
      <c r="M102" s="45">
        <f t="shared" si="10"/>
        <v>0</v>
      </c>
      <c r="N102" s="45">
        <f t="shared" si="11"/>
        <v>0</v>
      </c>
      <c r="O102" s="72"/>
    </row>
    <row r="103" spans="1:15" ht="26.4" x14ac:dyDescent="0.25">
      <c r="A103" s="13" t="s">
        <v>481</v>
      </c>
      <c r="B103" s="64" t="s">
        <v>383</v>
      </c>
      <c r="C103" s="13">
        <v>2</v>
      </c>
      <c r="D103" s="62">
        <v>99</v>
      </c>
      <c r="E103" s="38">
        <v>0.1</v>
      </c>
      <c r="F103" s="56">
        <f t="shared" si="6"/>
        <v>108.9</v>
      </c>
      <c r="G103" s="56">
        <f t="shared" si="7"/>
        <v>198</v>
      </c>
      <c r="H103" s="56">
        <f t="shared" si="8"/>
        <v>217.8</v>
      </c>
      <c r="I103" s="13" t="s">
        <v>18</v>
      </c>
      <c r="J103" s="13">
        <v>1</v>
      </c>
      <c r="K103" s="71"/>
      <c r="L103" s="45">
        <f t="shared" si="9"/>
        <v>0</v>
      </c>
      <c r="M103" s="45">
        <f t="shared" si="10"/>
        <v>0</v>
      </c>
      <c r="N103" s="45">
        <f t="shared" si="11"/>
        <v>0</v>
      </c>
      <c r="O103" s="72"/>
    </row>
    <row r="104" spans="1:15" ht="26.4" x14ac:dyDescent="0.25">
      <c r="A104" s="13" t="s">
        <v>482</v>
      </c>
      <c r="B104" s="64" t="s">
        <v>126</v>
      </c>
      <c r="C104" s="13">
        <v>2</v>
      </c>
      <c r="D104" s="61">
        <v>176</v>
      </c>
      <c r="E104" s="38">
        <v>0.1</v>
      </c>
      <c r="F104" s="56">
        <f t="shared" si="6"/>
        <v>193.60000000000002</v>
      </c>
      <c r="G104" s="56">
        <f t="shared" si="7"/>
        <v>352</v>
      </c>
      <c r="H104" s="56">
        <f t="shared" si="8"/>
        <v>387.20000000000005</v>
      </c>
      <c r="I104" s="13" t="s">
        <v>18</v>
      </c>
      <c r="J104" s="13">
        <v>1</v>
      </c>
      <c r="K104" s="71"/>
      <c r="L104" s="45">
        <f t="shared" si="9"/>
        <v>0</v>
      </c>
      <c r="M104" s="45">
        <f t="shared" si="10"/>
        <v>0</v>
      </c>
      <c r="N104" s="45">
        <f t="shared" si="11"/>
        <v>0</v>
      </c>
      <c r="O104" s="72"/>
    </row>
    <row r="105" spans="1:15" x14ac:dyDescent="0.25">
      <c r="A105" s="13" t="s">
        <v>483</v>
      </c>
      <c r="B105" s="64" t="s">
        <v>128</v>
      </c>
      <c r="C105" s="13">
        <v>2</v>
      </c>
      <c r="D105" s="62">
        <v>27.5</v>
      </c>
      <c r="E105" s="38">
        <v>0.1</v>
      </c>
      <c r="F105" s="56">
        <f>D105*(1+E105)</f>
        <v>30.250000000000004</v>
      </c>
      <c r="G105" s="56">
        <f>D105*C105</f>
        <v>55</v>
      </c>
      <c r="H105" s="56">
        <f t="shared" ref="H105" si="12">C105*F105</f>
        <v>60.500000000000007</v>
      </c>
      <c r="I105" s="13" t="s">
        <v>59</v>
      </c>
      <c r="J105" s="13">
        <v>10</v>
      </c>
      <c r="K105" s="71"/>
      <c r="L105" s="45">
        <f t="shared" si="9"/>
        <v>0</v>
      </c>
      <c r="M105" s="45">
        <f t="shared" si="10"/>
        <v>0</v>
      </c>
      <c r="N105" s="45">
        <f t="shared" si="11"/>
        <v>0</v>
      </c>
      <c r="O105" s="72"/>
    </row>
    <row r="106" spans="1:15" ht="30" x14ac:dyDescent="0.25">
      <c r="F106" s="73" t="s">
        <v>706</v>
      </c>
      <c r="G106" s="79">
        <f>SUM(G2:G105)</f>
        <v>134529.30000000002</v>
      </c>
      <c r="I106" s="58"/>
      <c r="L106" s="73" t="s">
        <v>703</v>
      </c>
      <c r="M106" s="74">
        <f>SUM(M2:M105)</f>
        <v>0</v>
      </c>
      <c r="N106" s="75"/>
    </row>
    <row r="107" spans="1:15" ht="30" x14ac:dyDescent="0.25">
      <c r="G107" s="73" t="s">
        <v>706</v>
      </c>
      <c r="H107" s="80">
        <f>SUM(H2:H105)</f>
        <v>148082.82499999995</v>
      </c>
      <c r="I107" s="58"/>
      <c r="L107" s="75"/>
      <c r="M107" s="76" t="s">
        <v>704</v>
      </c>
      <c r="N107" s="77">
        <f>SUM(N2:N105)</f>
        <v>0</v>
      </c>
    </row>
  </sheetData>
  <sheetProtection algorithmName="SHA-512" hashValue="SYJeADNdE0oZqRkE3O4VL+EBGGtooNj4IzAXM5Q4Z63jDu6w3k53QY6TcL15pO+esdy2HMxqbchF9BSBRHHNLg==" saltValue="VU9f+n0ZS7DsxZUmZSW5Vw==" spinCount="100000" sheet="1" objects="1" scenarios="1" selectLockedCell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88493-91B2-4ED7-94D4-A62D765D0BD8}">
  <sheetPr>
    <tabColor rgb="FFFFC000"/>
  </sheetPr>
  <dimension ref="A1:O24"/>
  <sheetViews>
    <sheetView zoomScale="69" workbookViewId="0">
      <selection activeCell="O15" sqref="O15"/>
    </sheetView>
  </sheetViews>
  <sheetFormatPr baseColWidth="10" defaultRowHeight="13.8" x14ac:dyDescent="0.25"/>
  <cols>
    <col min="1" max="1" width="12.90625" bestFit="1" customWidth="1"/>
    <col min="2" max="2" width="25.453125" style="1" customWidth="1"/>
    <col min="3" max="3" width="8.6328125" customWidth="1"/>
    <col min="4" max="4" width="8.26953125" bestFit="1" customWidth="1"/>
    <col min="5" max="5" width="5.1796875" customWidth="1"/>
    <col min="6" max="6" width="11.54296875" customWidth="1"/>
    <col min="7" max="7" width="11.36328125" customWidth="1"/>
    <col min="8" max="8" width="13.26953125" customWidth="1"/>
    <col min="9" max="9" width="7.26953125" bestFit="1" customWidth="1"/>
    <col min="10" max="10" width="9.1796875" bestFit="1" customWidth="1"/>
    <col min="11" max="12" width="19.453125" customWidth="1"/>
    <col min="13" max="14" width="16" customWidth="1"/>
    <col min="15" max="15" width="13" customWidth="1"/>
  </cols>
  <sheetData>
    <row r="1" spans="1:15" ht="45" x14ac:dyDescent="0.25">
      <c r="A1" s="3" t="s">
        <v>4</v>
      </c>
      <c r="B1" s="2" t="s">
        <v>6</v>
      </c>
      <c r="C1" s="4" t="s">
        <v>12</v>
      </c>
      <c r="D1" s="5" t="s">
        <v>7</v>
      </c>
      <c r="E1" s="8" t="s">
        <v>1</v>
      </c>
      <c r="F1" s="5" t="s">
        <v>10</v>
      </c>
      <c r="G1" s="9" t="s">
        <v>13</v>
      </c>
      <c r="H1" s="9" t="s">
        <v>14</v>
      </c>
      <c r="I1" s="10" t="s">
        <v>15</v>
      </c>
      <c r="J1" s="10" t="s">
        <v>11</v>
      </c>
      <c r="K1" s="70" t="s">
        <v>701</v>
      </c>
      <c r="L1" s="70" t="s">
        <v>702</v>
      </c>
      <c r="M1" s="70" t="s">
        <v>703</v>
      </c>
      <c r="N1" s="70" t="s">
        <v>704</v>
      </c>
      <c r="O1" s="70" t="s">
        <v>705</v>
      </c>
    </row>
    <row r="2" spans="1:15" ht="26.4" x14ac:dyDescent="0.25">
      <c r="A2" s="13" t="s">
        <v>524</v>
      </c>
      <c r="B2" s="26" t="s">
        <v>397</v>
      </c>
      <c r="C2" s="13">
        <v>9</v>
      </c>
      <c r="D2" s="56">
        <v>750</v>
      </c>
      <c r="E2" s="38">
        <v>0.21</v>
      </c>
      <c r="F2" s="31">
        <f>D2+(D2*E2)</f>
        <v>907.5</v>
      </c>
      <c r="G2" s="45">
        <f>C2*D2</f>
        <v>6750</v>
      </c>
      <c r="H2" s="45">
        <f>C2*F2</f>
        <v>8167.5</v>
      </c>
      <c r="I2" s="13" t="s">
        <v>59</v>
      </c>
      <c r="J2" s="13">
        <v>5</v>
      </c>
      <c r="K2" s="71"/>
      <c r="L2" s="45">
        <f>K2+(K2*E2)</f>
        <v>0</v>
      </c>
      <c r="M2" s="45">
        <f>C2*K2</f>
        <v>0</v>
      </c>
      <c r="N2" s="45">
        <f>L2*C2</f>
        <v>0</v>
      </c>
      <c r="O2" s="72"/>
    </row>
    <row r="3" spans="1:15" ht="26.4" x14ac:dyDescent="0.25">
      <c r="A3" s="13" t="s">
        <v>525</v>
      </c>
      <c r="B3" s="26" t="s">
        <v>60</v>
      </c>
      <c r="C3" s="13">
        <v>3</v>
      </c>
      <c r="D3" s="56">
        <v>750</v>
      </c>
      <c r="E3" s="38">
        <v>0.21</v>
      </c>
      <c r="F3" s="31">
        <f t="shared" ref="F3:F21" si="0">D3+(D3*E3)</f>
        <v>907.5</v>
      </c>
      <c r="G3" s="45">
        <f t="shared" ref="G3:G21" si="1">C3*D3</f>
        <v>2250</v>
      </c>
      <c r="H3" s="45">
        <f t="shared" ref="H3:H22" si="2">C3*F3</f>
        <v>2722.5</v>
      </c>
      <c r="I3" s="13" t="s">
        <v>59</v>
      </c>
      <c r="J3" s="13">
        <v>5</v>
      </c>
      <c r="K3" s="71"/>
      <c r="L3" s="45">
        <f t="shared" ref="L3:L22" si="3">K3+(K3*E3)</f>
        <v>0</v>
      </c>
      <c r="M3" s="45">
        <f t="shared" ref="M3:M22" si="4">C3*K3</f>
        <v>0</v>
      </c>
      <c r="N3" s="45">
        <f t="shared" ref="N3:N22" si="5">L3*C3</f>
        <v>0</v>
      </c>
      <c r="O3" s="72"/>
    </row>
    <row r="4" spans="1:15" ht="26.4" x14ac:dyDescent="0.25">
      <c r="A4" s="13" t="s">
        <v>526</v>
      </c>
      <c r="B4" s="26" t="s">
        <v>61</v>
      </c>
      <c r="C4" s="13">
        <v>3</v>
      </c>
      <c r="D4" s="56">
        <v>750</v>
      </c>
      <c r="E4" s="38">
        <v>0.21</v>
      </c>
      <c r="F4" s="31">
        <f t="shared" si="0"/>
        <v>907.5</v>
      </c>
      <c r="G4" s="45">
        <f t="shared" si="1"/>
        <v>2250</v>
      </c>
      <c r="H4" s="45">
        <f t="shared" si="2"/>
        <v>2722.5</v>
      </c>
      <c r="I4" s="13" t="s">
        <v>59</v>
      </c>
      <c r="J4" s="13">
        <v>5</v>
      </c>
      <c r="K4" s="71"/>
      <c r="L4" s="45">
        <f t="shared" si="3"/>
        <v>0</v>
      </c>
      <c r="M4" s="45">
        <f t="shared" si="4"/>
        <v>0</v>
      </c>
      <c r="N4" s="45">
        <f t="shared" si="5"/>
        <v>0</v>
      </c>
      <c r="O4" s="72"/>
    </row>
    <row r="5" spans="1:15" ht="26.4" x14ac:dyDescent="0.25">
      <c r="A5" s="13" t="s">
        <v>527</v>
      </c>
      <c r="B5" s="26" t="s">
        <v>62</v>
      </c>
      <c r="C5" s="13">
        <v>3</v>
      </c>
      <c r="D5" s="56">
        <v>375</v>
      </c>
      <c r="E5" s="38">
        <v>0.21</v>
      </c>
      <c r="F5" s="31">
        <f t="shared" si="0"/>
        <v>453.75</v>
      </c>
      <c r="G5" s="45">
        <f t="shared" si="1"/>
        <v>1125</v>
      </c>
      <c r="H5" s="45">
        <f t="shared" si="2"/>
        <v>1361.25</v>
      </c>
      <c r="I5" s="13" t="s">
        <v>59</v>
      </c>
      <c r="J5" s="13">
        <v>5</v>
      </c>
      <c r="K5" s="71"/>
      <c r="L5" s="45">
        <f t="shared" si="3"/>
        <v>0</v>
      </c>
      <c r="M5" s="45">
        <f t="shared" si="4"/>
        <v>0</v>
      </c>
      <c r="N5" s="45">
        <f t="shared" si="5"/>
        <v>0</v>
      </c>
      <c r="O5" s="72"/>
    </row>
    <row r="6" spans="1:15" ht="26.4" x14ac:dyDescent="0.25">
      <c r="A6" s="13" t="s">
        <v>528</v>
      </c>
      <c r="B6" s="26" t="s">
        <v>63</v>
      </c>
      <c r="C6" s="13">
        <v>3</v>
      </c>
      <c r="D6" s="56">
        <v>375</v>
      </c>
      <c r="E6" s="38">
        <v>0.21</v>
      </c>
      <c r="F6" s="31">
        <f t="shared" si="0"/>
        <v>453.75</v>
      </c>
      <c r="G6" s="45">
        <f t="shared" si="1"/>
        <v>1125</v>
      </c>
      <c r="H6" s="45">
        <f t="shared" si="2"/>
        <v>1361.25</v>
      </c>
      <c r="I6" s="13" t="s">
        <v>59</v>
      </c>
      <c r="J6" s="13">
        <v>5</v>
      </c>
      <c r="K6" s="71"/>
      <c r="L6" s="45">
        <f t="shared" si="3"/>
        <v>0</v>
      </c>
      <c r="M6" s="45">
        <f t="shared" si="4"/>
        <v>0</v>
      </c>
      <c r="N6" s="45">
        <f t="shared" si="5"/>
        <v>0</v>
      </c>
      <c r="O6" s="72"/>
    </row>
    <row r="7" spans="1:15" ht="26.4" x14ac:dyDescent="0.25">
      <c r="A7" s="13" t="s">
        <v>529</v>
      </c>
      <c r="B7" s="26" t="s">
        <v>64</v>
      </c>
      <c r="C7" s="13">
        <v>3</v>
      </c>
      <c r="D7" s="56">
        <v>375</v>
      </c>
      <c r="E7" s="38">
        <v>0.21</v>
      </c>
      <c r="F7" s="31">
        <f t="shared" si="0"/>
        <v>453.75</v>
      </c>
      <c r="G7" s="45">
        <f t="shared" si="1"/>
        <v>1125</v>
      </c>
      <c r="H7" s="45">
        <f t="shared" si="2"/>
        <v>1361.25</v>
      </c>
      <c r="I7" s="13" t="s">
        <v>59</v>
      </c>
      <c r="J7" s="13">
        <v>5</v>
      </c>
      <c r="K7" s="71"/>
      <c r="L7" s="45">
        <f t="shared" si="3"/>
        <v>0</v>
      </c>
      <c r="M7" s="45">
        <f t="shared" si="4"/>
        <v>0</v>
      </c>
      <c r="N7" s="45">
        <f t="shared" si="5"/>
        <v>0</v>
      </c>
      <c r="O7" s="72"/>
    </row>
    <row r="8" spans="1:15" ht="26.4" x14ac:dyDescent="0.25">
      <c r="A8" s="13" t="s">
        <v>530</v>
      </c>
      <c r="B8" s="26" t="s">
        <v>65</v>
      </c>
      <c r="C8" s="13">
        <v>9</v>
      </c>
      <c r="D8" s="56">
        <v>375</v>
      </c>
      <c r="E8" s="38">
        <v>0.21</v>
      </c>
      <c r="F8" s="31">
        <f t="shared" si="0"/>
        <v>453.75</v>
      </c>
      <c r="G8" s="45">
        <f t="shared" si="1"/>
        <v>3375</v>
      </c>
      <c r="H8" s="45">
        <f t="shared" si="2"/>
        <v>4083.75</v>
      </c>
      <c r="I8" s="13" t="s">
        <v>59</v>
      </c>
      <c r="J8" s="13">
        <v>5</v>
      </c>
      <c r="K8" s="71"/>
      <c r="L8" s="45">
        <f t="shared" si="3"/>
        <v>0</v>
      </c>
      <c r="M8" s="45">
        <f t="shared" si="4"/>
        <v>0</v>
      </c>
      <c r="N8" s="45">
        <f t="shared" si="5"/>
        <v>0</v>
      </c>
      <c r="O8" s="72"/>
    </row>
    <row r="9" spans="1:15" ht="26.4" x14ac:dyDescent="0.25">
      <c r="A9" s="13" t="s">
        <v>531</v>
      </c>
      <c r="B9" s="26" t="s">
        <v>66</v>
      </c>
      <c r="C9" s="13">
        <v>12</v>
      </c>
      <c r="D9" s="56">
        <v>375</v>
      </c>
      <c r="E9" s="38">
        <v>0.21</v>
      </c>
      <c r="F9" s="31">
        <f t="shared" si="0"/>
        <v>453.75</v>
      </c>
      <c r="G9" s="45">
        <f t="shared" si="1"/>
        <v>4500</v>
      </c>
      <c r="H9" s="45">
        <f t="shared" si="2"/>
        <v>5445</v>
      </c>
      <c r="I9" s="13" t="s">
        <v>59</v>
      </c>
      <c r="J9" s="13">
        <v>5</v>
      </c>
      <c r="K9" s="71"/>
      <c r="L9" s="45">
        <f t="shared" si="3"/>
        <v>0</v>
      </c>
      <c r="M9" s="45">
        <f t="shared" si="4"/>
        <v>0</v>
      </c>
      <c r="N9" s="45">
        <f t="shared" si="5"/>
        <v>0</v>
      </c>
      <c r="O9" s="72"/>
    </row>
    <row r="10" spans="1:15" ht="26.4" x14ac:dyDescent="0.25">
      <c r="A10" s="13" t="s">
        <v>532</v>
      </c>
      <c r="B10" s="26" t="s">
        <v>67</v>
      </c>
      <c r="C10" s="13">
        <v>3</v>
      </c>
      <c r="D10" s="56">
        <v>375</v>
      </c>
      <c r="E10" s="38">
        <v>0.21</v>
      </c>
      <c r="F10" s="31">
        <f t="shared" si="0"/>
        <v>453.75</v>
      </c>
      <c r="G10" s="45">
        <f t="shared" si="1"/>
        <v>1125</v>
      </c>
      <c r="H10" s="45">
        <f t="shared" si="2"/>
        <v>1361.25</v>
      </c>
      <c r="I10" s="13" t="s">
        <v>59</v>
      </c>
      <c r="J10" s="13">
        <v>5</v>
      </c>
      <c r="K10" s="71"/>
      <c r="L10" s="45">
        <f t="shared" si="3"/>
        <v>0</v>
      </c>
      <c r="M10" s="45">
        <f t="shared" si="4"/>
        <v>0</v>
      </c>
      <c r="N10" s="45">
        <f t="shared" si="5"/>
        <v>0</v>
      </c>
      <c r="O10" s="72"/>
    </row>
    <row r="11" spans="1:15" ht="26.4" x14ac:dyDescent="0.25">
      <c r="A11" s="13" t="s">
        <v>533</v>
      </c>
      <c r="B11" s="26" t="s">
        <v>700</v>
      </c>
      <c r="C11" s="13">
        <v>3</v>
      </c>
      <c r="D11" s="56">
        <v>375</v>
      </c>
      <c r="E11" s="38">
        <v>0.21</v>
      </c>
      <c r="F11" s="31">
        <f t="shared" si="0"/>
        <v>453.75</v>
      </c>
      <c r="G11" s="45">
        <f t="shared" si="1"/>
        <v>1125</v>
      </c>
      <c r="H11" s="45">
        <f t="shared" si="2"/>
        <v>1361.25</v>
      </c>
      <c r="I11" s="13" t="s">
        <v>59</v>
      </c>
      <c r="J11" s="13">
        <v>5</v>
      </c>
      <c r="K11" s="71"/>
      <c r="L11" s="45">
        <f t="shared" si="3"/>
        <v>0</v>
      </c>
      <c r="M11" s="45">
        <f t="shared" si="4"/>
        <v>0</v>
      </c>
      <c r="N11" s="45">
        <f t="shared" si="5"/>
        <v>0</v>
      </c>
      <c r="O11" s="72"/>
    </row>
    <row r="12" spans="1:15" ht="26.4" x14ac:dyDescent="0.25">
      <c r="A12" s="13" t="s">
        <v>534</v>
      </c>
      <c r="B12" s="26" t="s">
        <v>68</v>
      </c>
      <c r="C12" s="13">
        <v>3</v>
      </c>
      <c r="D12" s="56">
        <v>375</v>
      </c>
      <c r="E12" s="38">
        <v>0.21</v>
      </c>
      <c r="F12" s="31">
        <f t="shared" si="0"/>
        <v>453.75</v>
      </c>
      <c r="G12" s="45">
        <f t="shared" si="1"/>
        <v>1125</v>
      </c>
      <c r="H12" s="45">
        <f t="shared" si="2"/>
        <v>1361.25</v>
      </c>
      <c r="I12" s="13" t="s">
        <v>59</v>
      </c>
      <c r="J12" s="13">
        <v>5</v>
      </c>
      <c r="K12" s="71"/>
      <c r="L12" s="45">
        <f t="shared" si="3"/>
        <v>0</v>
      </c>
      <c r="M12" s="45">
        <f t="shared" si="4"/>
        <v>0</v>
      </c>
      <c r="N12" s="45">
        <f t="shared" si="5"/>
        <v>0</v>
      </c>
      <c r="O12" s="72"/>
    </row>
    <row r="13" spans="1:15" ht="39.6" x14ac:dyDescent="0.25">
      <c r="A13" s="13" t="s">
        <v>535</v>
      </c>
      <c r="B13" s="26" t="s">
        <v>69</v>
      </c>
      <c r="C13" s="13">
        <v>3</v>
      </c>
      <c r="D13" s="66">
        <v>625</v>
      </c>
      <c r="E13" s="38">
        <v>0.21</v>
      </c>
      <c r="F13" s="31">
        <f t="shared" si="0"/>
        <v>756.25</v>
      </c>
      <c r="G13" s="45">
        <f t="shared" si="1"/>
        <v>1875</v>
      </c>
      <c r="H13" s="45">
        <f t="shared" si="2"/>
        <v>2268.75</v>
      </c>
      <c r="I13" s="13" t="s">
        <v>59</v>
      </c>
      <c r="J13" s="13">
        <v>5</v>
      </c>
      <c r="K13" s="71"/>
      <c r="L13" s="45">
        <f t="shared" si="3"/>
        <v>0</v>
      </c>
      <c r="M13" s="45">
        <f t="shared" si="4"/>
        <v>0</v>
      </c>
      <c r="N13" s="45">
        <f t="shared" si="5"/>
        <v>0</v>
      </c>
      <c r="O13" s="72"/>
    </row>
    <row r="14" spans="1:15" ht="26.4" x14ac:dyDescent="0.25">
      <c r="A14" s="13" t="s">
        <v>536</v>
      </c>
      <c r="B14" s="26" t="s">
        <v>394</v>
      </c>
      <c r="C14" s="13">
        <v>6</v>
      </c>
      <c r="D14" s="66">
        <v>225</v>
      </c>
      <c r="E14" s="38">
        <v>0.21</v>
      </c>
      <c r="F14" s="31">
        <f t="shared" si="0"/>
        <v>272.25</v>
      </c>
      <c r="G14" s="45">
        <f t="shared" si="1"/>
        <v>1350</v>
      </c>
      <c r="H14" s="45">
        <f t="shared" si="2"/>
        <v>1633.5</v>
      </c>
      <c r="I14" s="13" t="s">
        <v>18</v>
      </c>
      <c r="J14" s="13">
        <v>1</v>
      </c>
      <c r="K14" s="71"/>
      <c r="L14" s="45">
        <f t="shared" si="3"/>
        <v>0</v>
      </c>
      <c r="M14" s="45">
        <f t="shared" si="4"/>
        <v>0</v>
      </c>
      <c r="N14" s="45">
        <f t="shared" si="5"/>
        <v>0</v>
      </c>
      <c r="O14" s="72"/>
    </row>
    <row r="15" spans="1:15" x14ac:dyDescent="0.25">
      <c r="A15" s="13" t="s">
        <v>591</v>
      </c>
      <c r="B15" s="26" t="s">
        <v>70</v>
      </c>
      <c r="C15" s="13">
        <v>3</v>
      </c>
      <c r="D15" s="66">
        <v>2400</v>
      </c>
      <c r="E15" s="38">
        <v>0.21</v>
      </c>
      <c r="F15" s="31">
        <f t="shared" si="0"/>
        <v>2904</v>
      </c>
      <c r="G15" s="45">
        <f t="shared" si="1"/>
        <v>7200</v>
      </c>
      <c r="H15" s="45">
        <f t="shared" si="2"/>
        <v>8712</v>
      </c>
      <c r="I15" s="13" t="s">
        <v>59</v>
      </c>
      <c r="J15" s="13">
        <v>10</v>
      </c>
      <c r="K15" s="71"/>
      <c r="L15" s="45">
        <f t="shared" si="3"/>
        <v>0</v>
      </c>
      <c r="M15" s="45">
        <f t="shared" si="4"/>
        <v>0</v>
      </c>
      <c r="N15" s="45">
        <f t="shared" si="5"/>
        <v>0</v>
      </c>
      <c r="O15" s="72"/>
    </row>
    <row r="16" spans="1:15" ht="26.4" x14ac:dyDescent="0.25">
      <c r="A16" s="13" t="s">
        <v>592</v>
      </c>
      <c r="B16" s="26" t="s">
        <v>395</v>
      </c>
      <c r="C16" s="13">
        <v>6</v>
      </c>
      <c r="D16" s="66">
        <v>95</v>
      </c>
      <c r="E16" s="38">
        <v>0.21</v>
      </c>
      <c r="F16" s="31">
        <f t="shared" si="0"/>
        <v>114.95</v>
      </c>
      <c r="G16" s="45">
        <f t="shared" si="1"/>
        <v>570</v>
      </c>
      <c r="H16" s="45">
        <f t="shared" si="2"/>
        <v>689.7</v>
      </c>
      <c r="I16" s="13" t="s">
        <v>18</v>
      </c>
      <c r="J16" s="13">
        <v>1</v>
      </c>
      <c r="K16" s="71"/>
      <c r="L16" s="45">
        <f t="shared" si="3"/>
        <v>0</v>
      </c>
      <c r="M16" s="45">
        <f t="shared" si="4"/>
        <v>0</v>
      </c>
      <c r="N16" s="45">
        <f t="shared" si="5"/>
        <v>0</v>
      </c>
      <c r="O16" s="72"/>
    </row>
    <row r="17" spans="1:15" x14ac:dyDescent="0.25">
      <c r="A17" s="13" t="s">
        <v>593</v>
      </c>
      <c r="B17" s="26" t="s">
        <v>354</v>
      </c>
      <c r="C17" s="13">
        <v>3</v>
      </c>
      <c r="D17" s="66">
        <v>1800</v>
      </c>
      <c r="E17" s="38">
        <v>0.21</v>
      </c>
      <c r="F17" s="31">
        <f t="shared" si="0"/>
        <v>2178</v>
      </c>
      <c r="G17" s="45">
        <f t="shared" si="1"/>
        <v>5400</v>
      </c>
      <c r="H17" s="45">
        <f t="shared" si="2"/>
        <v>6534</v>
      </c>
      <c r="I17" s="13" t="s">
        <v>59</v>
      </c>
      <c r="J17" s="13">
        <v>10</v>
      </c>
      <c r="K17" s="71"/>
      <c r="L17" s="45">
        <f t="shared" si="3"/>
        <v>0</v>
      </c>
      <c r="M17" s="45">
        <f t="shared" si="4"/>
        <v>0</v>
      </c>
      <c r="N17" s="45">
        <f t="shared" si="5"/>
        <v>0</v>
      </c>
      <c r="O17" s="72"/>
    </row>
    <row r="18" spans="1:15" x14ac:dyDescent="0.25">
      <c r="A18" s="13" t="s">
        <v>537</v>
      </c>
      <c r="B18" s="26" t="s">
        <v>396</v>
      </c>
      <c r="C18" s="13">
        <v>6</v>
      </c>
      <c r="D18" s="66">
        <v>600</v>
      </c>
      <c r="E18" s="38">
        <v>0.21</v>
      </c>
      <c r="F18" s="31">
        <f t="shared" si="0"/>
        <v>726</v>
      </c>
      <c r="G18" s="45">
        <f t="shared" si="1"/>
        <v>3600</v>
      </c>
      <c r="H18" s="45">
        <f t="shared" si="2"/>
        <v>4356</v>
      </c>
      <c r="I18" s="13" t="s">
        <v>59</v>
      </c>
      <c r="J18" s="13">
        <v>20</v>
      </c>
      <c r="K18" s="71"/>
      <c r="L18" s="45">
        <f t="shared" si="3"/>
        <v>0</v>
      </c>
      <c r="M18" s="45">
        <f t="shared" si="4"/>
        <v>0</v>
      </c>
      <c r="N18" s="45">
        <f t="shared" si="5"/>
        <v>0</v>
      </c>
      <c r="O18" s="72"/>
    </row>
    <row r="19" spans="1:15" x14ac:dyDescent="0.25">
      <c r="A19" s="13" t="s">
        <v>538</v>
      </c>
      <c r="B19" s="26" t="s">
        <v>355</v>
      </c>
      <c r="C19" s="13">
        <v>3</v>
      </c>
      <c r="D19" s="56">
        <v>75</v>
      </c>
      <c r="E19" s="38">
        <v>0.21</v>
      </c>
      <c r="F19" s="31">
        <f t="shared" si="0"/>
        <v>90.75</v>
      </c>
      <c r="G19" s="45">
        <f t="shared" si="1"/>
        <v>225</v>
      </c>
      <c r="H19" s="45">
        <f t="shared" si="2"/>
        <v>272.25</v>
      </c>
      <c r="I19" s="13" t="s">
        <v>59</v>
      </c>
      <c r="J19" s="13">
        <v>2</v>
      </c>
      <c r="K19" s="71"/>
      <c r="L19" s="45">
        <f t="shared" si="3"/>
        <v>0</v>
      </c>
      <c r="M19" s="45">
        <f t="shared" si="4"/>
        <v>0</v>
      </c>
      <c r="N19" s="45">
        <f t="shared" si="5"/>
        <v>0</v>
      </c>
      <c r="O19" s="72"/>
    </row>
    <row r="20" spans="1:15" x14ac:dyDescent="0.25">
      <c r="A20" s="13" t="s">
        <v>539</v>
      </c>
      <c r="B20" s="26" t="s">
        <v>71</v>
      </c>
      <c r="C20" s="13">
        <v>3</v>
      </c>
      <c r="D20" s="56">
        <v>90</v>
      </c>
      <c r="E20" s="38">
        <v>0.21</v>
      </c>
      <c r="F20" s="31">
        <f t="shared" si="0"/>
        <v>108.9</v>
      </c>
      <c r="G20" s="45">
        <f t="shared" si="1"/>
        <v>270</v>
      </c>
      <c r="H20" s="45">
        <f t="shared" si="2"/>
        <v>326.70000000000005</v>
      </c>
      <c r="I20" s="13" t="s">
        <v>18</v>
      </c>
      <c r="J20" s="13">
        <v>1</v>
      </c>
      <c r="K20" s="71"/>
      <c r="L20" s="45">
        <f t="shared" si="3"/>
        <v>0</v>
      </c>
      <c r="M20" s="45">
        <f t="shared" si="4"/>
        <v>0</v>
      </c>
      <c r="N20" s="45">
        <f t="shared" si="5"/>
        <v>0</v>
      </c>
      <c r="O20" s="72"/>
    </row>
    <row r="21" spans="1:15" ht="26.4" x14ac:dyDescent="0.25">
      <c r="A21" s="13" t="s">
        <v>540</v>
      </c>
      <c r="B21" s="26" t="s">
        <v>323</v>
      </c>
      <c r="C21" s="13">
        <v>3</v>
      </c>
      <c r="D21" s="56">
        <v>1415.14</v>
      </c>
      <c r="E21" s="38">
        <v>0.21</v>
      </c>
      <c r="F21" s="31">
        <f t="shared" si="0"/>
        <v>1712.3194000000001</v>
      </c>
      <c r="G21" s="45">
        <f t="shared" si="1"/>
        <v>4245.42</v>
      </c>
      <c r="H21" s="45">
        <f t="shared" si="2"/>
        <v>5136.9582</v>
      </c>
      <c r="I21" s="13" t="s">
        <v>18</v>
      </c>
      <c r="J21" s="13">
        <v>1</v>
      </c>
      <c r="K21" s="71"/>
      <c r="L21" s="45">
        <f t="shared" si="3"/>
        <v>0</v>
      </c>
      <c r="M21" s="45">
        <f t="shared" si="4"/>
        <v>0</v>
      </c>
      <c r="N21" s="45">
        <f t="shared" si="5"/>
        <v>0</v>
      </c>
      <c r="O21" s="72"/>
    </row>
    <row r="22" spans="1:15" ht="26.4" x14ac:dyDescent="0.25">
      <c r="A22" s="13" t="s">
        <v>541</v>
      </c>
      <c r="B22" s="26" t="s">
        <v>129</v>
      </c>
      <c r="C22" s="13">
        <v>3</v>
      </c>
      <c r="D22" s="56">
        <v>1447.56</v>
      </c>
      <c r="E22" s="38">
        <v>0.21</v>
      </c>
      <c r="F22" s="56">
        <f>D22*(1+E22)</f>
        <v>1751.5475999999999</v>
      </c>
      <c r="G22" s="56">
        <f>D22*C22</f>
        <v>4342.68</v>
      </c>
      <c r="H22" s="56">
        <f t="shared" si="2"/>
        <v>5254.6427999999996</v>
      </c>
      <c r="I22" s="13" t="s">
        <v>18</v>
      </c>
      <c r="J22" s="13">
        <v>1</v>
      </c>
      <c r="K22" s="71"/>
      <c r="L22" s="45">
        <f t="shared" si="3"/>
        <v>0</v>
      </c>
      <c r="M22" s="45">
        <f t="shared" si="4"/>
        <v>0</v>
      </c>
      <c r="N22" s="45">
        <f t="shared" si="5"/>
        <v>0</v>
      </c>
      <c r="O22" s="72"/>
    </row>
    <row r="23" spans="1:15" ht="30" x14ac:dyDescent="0.25">
      <c r="F23" s="73" t="s">
        <v>706</v>
      </c>
      <c r="G23" s="79">
        <f>SUM(G2:G22)</f>
        <v>54953.1</v>
      </c>
      <c r="I23" s="58"/>
      <c r="L23" s="73" t="s">
        <v>703</v>
      </c>
      <c r="M23" s="74">
        <f>SUM(M2:M22)</f>
        <v>0</v>
      </c>
      <c r="N23" s="75"/>
    </row>
    <row r="24" spans="1:15" ht="30" x14ac:dyDescent="0.25">
      <c r="G24" s="73" t="s">
        <v>706</v>
      </c>
      <c r="H24" s="80">
        <f>SUM(H2:H22)</f>
        <v>66493.250999999989</v>
      </c>
      <c r="L24" s="75"/>
      <c r="M24" s="76" t="s">
        <v>704</v>
      </c>
      <c r="N24" s="77">
        <f>SUM(N2:N22)</f>
        <v>0</v>
      </c>
    </row>
  </sheetData>
  <sheetProtection algorithmName="SHA-512" hashValue="a6TG7xGZ/t6p7/Ugx/pMEmR/2+5F2lKzwrPGPLTweEnw7HkYvNXmRSdp0QChI3RG/grPJqowavmeQkrN25f7Rg==" saltValue="FO9aEUHEilNnWWGV5g5NHA==" spinCount="100000" sheet="1" objects="1" scenarios="1" selectLockedCells="1"/>
  <autoFilter ref="A1:J1" xr:uid="{F1388493-91B2-4ED7-94D4-A62D765D0BD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7B945-FB45-49D0-8FD8-272382A83B70}">
  <sheetPr>
    <tabColor rgb="FFFFC000"/>
  </sheetPr>
  <dimension ref="A1:O5"/>
  <sheetViews>
    <sheetView workbookViewId="0">
      <selection activeCell="O2" sqref="O2"/>
    </sheetView>
  </sheetViews>
  <sheetFormatPr baseColWidth="10" defaultRowHeight="13.8" x14ac:dyDescent="0.25"/>
  <cols>
    <col min="1" max="1" width="13.26953125" bestFit="1" customWidth="1"/>
    <col min="2" max="2" width="34.08984375" customWidth="1"/>
    <col min="3" max="3" width="11.36328125" customWidth="1"/>
    <col min="4" max="4" width="9.81640625" customWidth="1"/>
    <col min="5" max="5" width="4.81640625" customWidth="1"/>
    <col min="6" max="6" width="13.453125" customWidth="1"/>
    <col min="7" max="7" width="11.26953125" customWidth="1"/>
    <col min="8" max="8" width="11.1796875" customWidth="1"/>
    <col min="9" max="9" width="8.7265625" customWidth="1"/>
    <col min="10" max="10" width="11.08984375" customWidth="1"/>
    <col min="11" max="11" width="15" customWidth="1"/>
    <col min="12" max="12" width="16.81640625" customWidth="1"/>
    <col min="13" max="14" width="16" customWidth="1"/>
    <col min="15" max="15" width="13" customWidth="1"/>
  </cols>
  <sheetData>
    <row r="1" spans="1:15" ht="45" x14ac:dyDescent="0.25">
      <c r="A1" s="3" t="s">
        <v>4</v>
      </c>
      <c r="B1" s="2" t="s">
        <v>6</v>
      </c>
      <c r="C1" s="4" t="s">
        <v>12</v>
      </c>
      <c r="D1" s="5" t="s">
        <v>7</v>
      </c>
      <c r="E1" s="8" t="s">
        <v>1</v>
      </c>
      <c r="F1" s="5" t="s">
        <v>10</v>
      </c>
      <c r="G1" s="9" t="s">
        <v>13</v>
      </c>
      <c r="H1" s="9" t="s">
        <v>14</v>
      </c>
      <c r="I1" s="10" t="s">
        <v>15</v>
      </c>
      <c r="J1" s="10" t="s">
        <v>11</v>
      </c>
      <c r="K1" s="70" t="s">
        <v>701</v>
      </c>
      <c r="L1" s="70" t="s">
        <v>702</v>
      </c>
      <c r="M1" s="70" t="s">
        <v>703</v>
      </c>
      <c r="N1" s="70" t="s">
        <v>704</v>
      </c>
      <c r="O1" s="70" t="s">
        <v>705</v>
      </c>
    </row>
    <row r="2" spans="1:15" ht="70.95" customHeight="1" x14ac:dyDescent="0.25">
      <c r="A2" s="13" t="s">
        <v>542</v>
      </c>
      <c r="B2" s="26" t="s">
        <v>544</v>
      </c>
      <c r="C2" s="13">
        <v>30</v>
      </c>
      <c r="D2" s="31">
        <v>515.85</v>
      </c>
      <c r="E2" s="39">
        <v>0.21</v>
      </c>
      <c r="F2" s="15">
        <f>D2+(D2*E2)</f>
        <v>624.17849999999999</v>
      </c>
      <c r="G2" s="45">
        <f>C2*D2</f>
        <v>15475.5</v>
      </c>
      <c r="H2" s="45">
        <f>C2*F2</f>
        <v>18725.355</v>
      </c>
      <c r="I2" s="13" t="s">
        <v>18</v>
      </c>
      <c r="J2" s="13">
        <v>1</v>
      </c>
      <c r="K2" s="71"/>
      <c r="L2" s="45">
        <f>K2+(K2*E2)</f>
        <v>0</v>
      </c>
      <c r="M2" s="45">
        <f>C2*K2</f>
        <v>0</v>
      </c>
      <c r="N2" s="45">
        <f>L2*C2</f>
        <v>0</v>
      </c>
      <c r="O2" s="72"/>
    </row>
    <row r="3" spans="1:15" ht="39" customHeight="1" x14ac:dyDescent="0.25">
      <c r="A3" s="13" t="s">
        <v>543</v>
      </c>
      <c r="B3" s="28" t="s">
        <v>84</v>
      </c>
      <c r="C3" s="13">
        <v>15</v>
      </c>
      <c r="D3" s="31">
        <v>65.16</v>
      </c>
      <c r="E3" s="39">
        <v>0.21</v>
      </c>
      <c r="F3" s="56">
        <f>D3*(1+E3)</f>
        <v>78.843599999999995</v>
      </c>
      <c r="G3" s="56">
        <f>D3*C3</f>
        <v>977.4</v>
      </c>
      <c r="H3" s="56">
        <f t="shared" ref="H3" si="0">C3*F3</f>
        <v>1182.654</v>
      </c>
      <c r="I3" s="13" t="s">
        <v>18</v>
      </c>
      <c r="J3" s="13">
        <v>1</v>
      </c>
      <c r="K3" s="71"/>
      <c r="L3" s="45">
        <f t="shared" ref="L3" si="1">K3+(K3*E3)</f>
        <v>0</v>
      </c>
      <c r="M3" s="45">
        <f t="shared" ref="M3" si="2">C3*K3</f>
        <v>0</v>
      </c>
      <c r="N3" s="45">
        <f t="shared" ref="N3" si="3">L3*C3</f>
        <v>0</v>
      </c>
      <c r="O3" s="72"/>
    </row>
    <row r="4" spans="1:15" ht="30" x14ac:dyDescent="0.25">
      <c r="D4" s="11"/>
      <c r="F4" s="73" t="s">
        <v>706</v>
      </c>
      <c r="G4" s="79">
        <f>SUM(G2:G3)</f>
        <v>16452.900000000001</v>
      </c>
      <c r="I4" s="58"/>
      <c r="L4" s="73" t="s">
        <v>703</v>
      </c>
      <c r="M4" s="74">
        <f>SUM(M2:M3)</f>
        <v>0</v>
      </c>
      <c r="N4" s="75"/>
    </row>
    <row r="5" spans="1:15" ht="30" x14ac:dyDescent="0.25">
      <c r="G5" s="73" t="s">
        <v>706</v>
      </c>
      <c r="H5" s="80">
        <f>SUM(H2:H3)</f>
        <v>19908.008999999998</v>
      </c>
      <c r="L5" s="75"/>
      <c r="M5" s="76" t="s">
        <v>704</v>
      </c>
      <c r="N5" s="77">
        <f>SUM(N2:N3)</f>
        <v>0</v>
      </c>
    </row>
  </sheetData>
  <sheetProtection algorithmName="SHA-512" hashValue="3j217T0yv6+y8v4IWQI/5DgiY4YlmPQF5PcMXfW/qa1TjIAWpoNkXPEBdgv1tCqB++GyukVXZHxJt7wlUONr3g==" saltValue="HPk2NDigtvDnydlx0AFopQ==" spinCount="100000" sheet="1" objects="1" scenarios="1" selectLockedCell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32DCC-B6B0-4C35-A11D-4BFD4847FF88}">
  <sheetPr>
    <tabColor rgb="FFFFC000"/>
  </sheetPr>
  <dimension ref="A1:O21"/>
  <sheetViews>
    <sheetView topLeftCell="A2" workbookViewId="0">
      <selection activeCell="O2" sqref="O2"/>
    </sheetView>
  </sheetViews>
  <sheetFormatPr baseColWidth="10" defaultRowHeight="13.8" x14ac:dyDescent="0.25"/>
  <cols>
    <col min="1" max="1" width="12.36328125" style="54" bestFit="1" customWidth="1"/>
    <col min="2" max="2" width="37.08984375" customWidth="1"/>
    <col min="3" max="3" width="8.6328125" customWidth="1"/>
    <col min="4" max="4" width="7.6328125" bestFit="1" customWidth="1"/>
    <col min="5" max="5" width="4.453125" bestFit="1" customWidth="1"/>
    <col min="6" max="6" width="10.81640625" bestFit="1" customWidth="1"/>
    <col min="7" max="7" width="11.453125" customWidth="1"/>
    <col min="8" max="8" width="12.36328125" customWidth="1"/>
    <col min="9" max="9" width="10.26953125" bestFit="1" customWidth="1"/>
    <col min="10" max="10" width="9.7265625" bestFit="1" customWidth="1"/>
    <col min="11" max="11" width="15" customWidth="1"/>
    <col min="12" max="12" width="16.81640625" customWidth="1"/>
    <col min="13" max="14" width="16" customWidth="1"/>
    <col min="15" max="15" width="13" customWidth="1"/>
  </cols>
  <sheetData>
    <row r="1" spans="1:15" ht="45" x14ac:dyDescent="0.25">
      <c r="A1" s="3" t="s">
        <v>4</v>
      </c>
      <c r="B1" s="2" t="s">
        <v>6</v>
      </c>
      <c r="C1" s="4" t="s">
        <v>12</v>
      </c>
      <c r="D1" s="5" t="s">
        <v>7</v>
      </c>
      <c r="E1" s="8" t="s">
        <v>1</v>
      </c>
      <c r="F1" s="5" t="s">
        <v>10</v>
      </c>
      <c r="G1" s="9" t="s">
        <v>13</v>
      </c>
      <c r="H1" s="9" t="s">
        <v>14</v>
      </c>
      <c r="I1" s="10" t="s">
        <v>15</v>
      </c>
      <c r="J1" s="10" t="s">
        <v>11</v>
      </c>
      <c r="K1" s="70" t="s">
        <v>701</v>
      </c>
      <c r="L1" s="70" t="s">
        <v>702</v>
      </c>
      <c r="M1" s="70" t="s">
        <v>703</v>
      </c>
      <c r="N1" s="70" t="s">
        <v>704</v>
      </c>
      <c r="O1" s="70" t="s">
        <v>705</v>
      </c>
    </row>
    <row r="2" spans="1:15" ht="39.6" x14ac:dyDescent="0.25">
      <c r="A2" s="26" t="s">
        <v>545</v>
      </c>
      <c r="B2" s="28" t="s">
        <v>17</v>
      </c>
      <c r="C2" s="12">
        <v>1</v>
      </c>
      <c r="D2" s="15">
        <v>1238.45</v>
      </c>
      <c r="E2" s="39">
        <v>0.21</v>
      </c>
      <c r="F2" s="56">
        <f t="shared" ref="F2:F18" si="0">D2*(1+E2)</f>
        <v>1498.5245</v>
      </c>
      <c r="G2" s="56">
        <f t="shared" ref="G2:G18" si="1">D2*C2</f>
        <v>1238.45</v>
      </c>
      <c r="H2" s="56">
        <f t="shared" ref="H2:H18" si="2">C2*F2</f>
        <v>1498.5245</v>
      </c>
      <c r="I2" s="12" t="s">
        <v>18</v>
      </c>
      <c r="J2" s="12">
        <v>1</v>
      </c>
      <c r="K2" s="71"/>
      <c r="L2" s="45">
        <f>K2+(K2*E2)</f>
        <v>0</v>
      </c>
      <c r="M2" s="45">
        <f>C2*K2</f>
        <v>0</v>
      </c>
      <c r="N2" s="45">
        <f>L2*C2</f>
        <v>0</v>
      </c>
      <c r="O2" s="72"/>
    </row>
    <row r="3" spans="1:15" ht="39.6" x14ac:dyDescent="0.25">
      <c r="A3" s="26" t="s">
        <v>546</v>
      </c>
      <c r="B3" s="12" t="s">
        <v>20</v>
      </c>
      <c r="C3" s="12">
        <v>1</v>
      </c>
      <c r="D3" s="15">
        <v>1041.71</v>
      </c>
      <c r="E3" s="39">
        <v>0.21</v>
      </c>
      <c r="F3" s="56">
        <f t="shared" si="0"/>
        <v>1260.4691</v>
      </c>
      <c r="G3" s="56">
        <f t="shared" si="1"/>
        <v>1041.71</v>
      </c>
      <c r="H3" s="56">
        <f t="shared" si="2"/>
        <v>1260.4691</v>
      </c>
      <c r="I3" s="12" t="s">
        <v>18</v>
      </c>
      <c r="J3" s="12">
        <v>1</v>
      </c>
      <c r="K3" s="71"/>
      <c r="L3" s="45">
        <f t="shared" ref="L3:L19" si="3">K3+(K3*E3)</f>
        <v>0</v>
      </c>
      <c r="M3" s="45">
        <f t="shared" ref="M3:M19" si="4">C3*K3</f>
        <v>0</v>
      </c>
      <c r="N3" s="45">
        <f t="shared" ref="N3:N19" si="5">L3*C3</f>
        <v>0</v>
      </c>
      <c r="O3" s="72"/>
    </row>
    <row r="4" spans="1:15" ht="26.4" x14ac:dyDescent="0.25">
      <c r="A4" s="26" t="s">
        <v>547</v>
      </c>
      <c r="B4" s="12" t="s">
        <v>22</v>
      </c>
      <c r="C4" s="12">
        <v>2</v>
      </c>
      <c r="D4" s="15">
        <v>890.72</v>
      </c>
      <c r="E4" s="39">
        <v>0.21</v>
      </c>
      <c r="F4" s="56">
        <f t="shared" si="0"/>
        <v>1077.7711999999999</v>
      </c>
      <c r="G4" s="56">
        <f t="shared" si="1"/>
        <v>1781.44</v>
      </c>
      <c r="H4" s="56">
        <f t="shared" si="2"/>
        <v>2155.5423999999998</v>
      </c>
      <c r="I4" s="12" t="s">
        <v>18</v>
      </c>
      <c r="J4" s="12">
        <v>1</v>
      </c>
      <c r="K4" s="71"/>
      <c r="L4" s="45">
        <f t="shared" si="3"/>
        <v>0</v>
      </c>
      <c r="M4" s="45">
        <f t="shared" si="4"/>
        <v>0</v>
      </c>
      <c r="N4" s="45">
        <f t="shared" si="5"/>
        <v>0</v>
      </c>
      <c r="O4" s="72"/>
    </row>
    <row r="5" spans="1:15" ht="26.4" x14ac:dyDescent="0.25">
      <c r="A5" s="26" t="s">
        <v>548</v>
      </c>
      <c r="B5" s="12" t="s">
        <v>24</v>
      </c>
      <c r="C5" s="12">
        <v>2</v>
      </c>
      <c r="D5" s="15">
        <v>803.78</v>
      </c>
      <c r="E5" s="39">
        <v>0.21</v>
      </c>
      <c r="F5" s="56">
        <f t="shared" si="0"/>
        <v>972.57379999999989</v>
      </c>
      <c r="G5" s="56">
        <f t="shared" si="1"/>
        <v>1607.56</v>
      </c>
      <c r="H5" s="56">
        <f t="shared" si="2"/>
        <v>1945.1475999999998</v>
      </c>
      <c r="I5" s="12" t="s">
        <v>18</v>
      </c>
      <c r="J5" s="12">
        <v>1</v>
      </c>
      <c r="K5" s="71"/>
      <c r="L5" s="45">
        <f t="shared" si="3"/>
        <v>0</v>
      </c>
      <c r="M5" s="45">
        <f t="shared" si="4"/>
        <v>0</v>
      </c>
      <c r="N5" s="45">
        <f t="shared" si="5"/>
        <v>0</v>
      </c>
      <c r="O5" s="72"/>
    </row>
    <row r="6" spans="1:15" ht="39.6" x14ac:dyDescent="0.25">
      <c r="A6" s="26" t="s">
        <v>549</v>
      </c>
      <c r="B6" s="12" t="s">
        <v>26</v>
      </c>
      <c r="C6" s="12">
        <v>1</v>
      </c>
      <c r="D6" s="15">
        <v>831.23</v>
      </c>
      <c r="E6" s="39">
        <v>0.21</v>
      </c>
      <c r="F6" s="56">
        <f t="shared" si="0"/>
        <v>1005.7882999999999</v>
      </c>
      <c r="G6" s="56">
        <f t="shared" si="1"/>
        <v>831.23</v>
      </c>
      <c r="H6" s="56">
        <f t="shared" si="2"/>
        <v>1005.7882999999999</v>
      </c>
      <c r="I6" s="12" t="s">
        <v>18</v>
      </c>
      <c r="J6" s="12">
        <v>1</v>
      </c>
      <c r="K6" s="71"/>
      <c r="L6" s="45">
        <f t="shared" si="3"/>
        <v>0</v>
      </c>
      <c r="M6" s="45">
        <f t="shared" si="4"/>
        <v>0</v>
      </c>
      <c r="N6" s="45">
        <f t="shared" si="5"/>
        <v>0</v>
      </c>
      <c r="O6" s="72"/>
    </row>
    <row r="7" spans="1:15" ht="26.4" x14ac:dyDescent="0.25">
      <c r="A7" s="26" t="s">
        <v>550</v>
      </c>
      <c r="B7" s="12" t="s">
        <v>28</v>
      </c>
      <c r="C7" s="12">
        <v>1</v>
      </c>
      <c r="D7" s="15">
        <v>578.04</v>
      </c>
      <c r="E7" s="39">
        <v>0.21</v>
      </c>
      <c r="F7" s="56">
        <f t="shared" si="0"/>
        <v>699.4283999999999</v>
      </c>
      <c r="G7" s="56">
        <f t="shared" si="1"/>
        <v>578.04</v>
      </c>
      <c r="H7" s="56">
        <f t="shared" si="2"/>
        <v>699.4283999999999</v>
      </c>
      <c r="I7" s="12" t="s">
        <v>18</v>
      </c>
      <c r="J7" s="12">
        <v>1</v>
      </c>
      <c r="K7" s="71"/>
      <c r="L7" s="45">
        <f t="shared" si="3"/>
        <v>0</v>
      </c>
      <c r="M7" s="45">
        <f t="shared" si="4"/>
        <v>0</v>
      </c>
      <c r="N7" s="45">
        <f t="shared" si="5"/>
        <v>0</v>
      </c>
      <c r="O7" s="72"/>
    </row>
    <row r="8" spans="1:15" ht="39.6" x14ac:dyDescent="0.25">
      <c r="A8" s="26" t="s">
        <v>551</v>
      </c>
      <c r="B8" s="12" t="s">
        <v>72</v>
      </c>
      <c r="C8" s="12">
        <v>1</v>
      </c>
      <c r="D8" s="15">
        <v>506.37</v>
      </c>
      <c r="E8" s="39">
        <v>0.21</v>
      </c>
      <c r="F8" s="56">
        <f t="shared" si="0"/>
        <v>612.70769999999993</v>
      </c>
      <c r="G8" s="56">
        <f t="shared" si="1"/>
        <v>506.37</v>
      </c>
      <c r="H8" s="56">
        <f t="shared" si="2"/>
        <v>612.70769999999993</v>
      </c>
      <c r="I8" s="12" t="s">
        <v>18</v>
      </c>
      <c r="J8" s="12">
        <v>1</v>
      </c>
      <c r="K8" s="71"/>
      <c r="L8" s="45">
        <f t="shared" si="3"/>
        <v>0</v>
      </c>
      <c r="M8" s="45">
        <f t="shared" si="4"/>
        <v>0</v>
      </c>
      <c r="N8" s="45">
        <f t="shared" si="5"/>
        <v>0</v>
      </c>
      <c r="O8" s="72"/>
    </row>
    <row r="9" spans="1:15" ht="26.4" x14ac:dyDescent="0.25">
      <c r="A9" s="26" t="s">
        <v>552</v>
      </c>
      <c r="B9" s="12" t="s">
        <v>73</v>
      </c>
      <c r="C9" s="12">
        <v>1</v>
      </c>
      <c r="D9" s="15">
        <v>480.44</v>
      </c>
      <c r="E9" s="39">
        <v>0.21</v>
      </c>
      <c r="F9" s="56">
        <f t="shared" si="0"/>
        <v>581.33240000000001</v>
      </c>
      <c r="G9" s="56">
        <f t="shared" si="1"/>
        <v>480.44</v>
      </c>
      <c r="H9" s="56">
        <f t="shared" si="2"/>
        <v>581.33240000000001</v>
      </c>
      <c r="I9" s="12" t="s">
        <v>18</v>
      </c>
      <c r="J9" s="12">
        <v>1</v>
      </c>
      <c r="K9" s="71"/>
      <c r="L9" s="45">
        <f t="shared" si="3"/>
        <v>0</v>
      </c>
      <c r="M9" s="45">
        <f t="shared" si="4"/>
        <v>0</v>
      </c>
      <c r="N9" s="45">
        <f t="shared" si="5"/>
        <v>0</v>
      </c>
      <c r="O9" s="72"/>
    </row>
    <row r="10" spans="1:15" ht="26.4" x14ac:dyDescent="0.25">
      <c r="A10" s="26" t="s">
        <v>553</v>
      </c>
      <c r="B10" s="12" t="s">
        <v>74</v>
      </c>
      <c r="C10" s="12">
        <v>1</v>
      </c>
      <c r="D10" s="15">
        <v>431.63</v>
      </c>
      <c r="E10" s="39">
        <v>0.21</v>
      </c>
      <c r="F10" s="56">
        <f t="shared" si="0"/>
        <v>522.27229999999997</v>
      </c>
      <c r="G10" s="56">
        <f t="shared" si="1"/>
        <v>431.63</v>
      </c>
      <c r="H10" s="56">
        <f t="shared" si="2"/>
        <v>522.27229999999997</v>
      </c>
      <c r="I10" s="12" t="s">
        <v>18</v>
      </c>
      <c r="J10" s="12">
        <v>1</v>
      </c>
      <c r="K10" s="71"/>
      <c r="L10" s="45">
        <f t="shared" si="3"/>
        <v>0</v>
      </c>
      <c r="M10" s="45">
        <f t="shared" si="4"/>
        <v>0</v>
      </c>
      <c r="N10" s="45">
        <f t="shared" si="5"/>
        <v>0</v>
      </c>
      <c r="O10" s="72"/>
    </row>
    <row r="11" spans="1:15" ht="26.4" x14ac:dyDescent="0.25">
      <c r="A11" s="26" t="s">
        <v>554</v>
      </c>
      <c r="B11" s="12" t="s">
        <v>75</v>
      </c>
      <c r="C11" s="12">
        <v>1</v>
      </c>
      <c r="D11" s="15">
        <v>395.03</v>
      </c>
      <c r="E11" s="39">
        <v>0.21</v>
      </c>
      <c r="F11" s="56">
        <f t="shared" si="0"/>
        <v>477.98629999999997</v>
      </c>
      <c r="G11" s="56">
        <f t="shared" si="1"/>
        <v>395.03</v>
      </c>
      <c r="H11" s="56">
        <f t="shared" si="2"/>
        <v>477.98629999999997</v>
      </c>
      <c r="I11" s="12" t="s">
        <v>18</v>
      </c>
      <c r="J11" s="12">
        <v>1</v>
      </c>
      <c r="K11" s="71"/>
      <c r="L11" s="45">
        <f t="shared" si="3"/>
        <v>0</v>
      </c>
      <c r="M11" s="45">
        <f t="shared" si="4"/>
        <v>0</v>
      </c>
      <c r="N11" s="45">
        <f t="shared" si="5"/>
        <v>0</v>
      </c>
      <c r="O11" s="72"/>
    </row>
    <row r="12" spans="1:15" ht="26.4" x14ac:dyDescent="0.25">
      <c r="A12" s="26" t="s">
        <v>555</v>
      </c>
      <c r="B12" s="12" t="s">
        <v>76</v>
      </c>
      <c r="C12" s="12">
        <v>1</v>
      </c>
      <c r="D12" s="15">
        <v>395.03</v>
      </c>
      <c r="E12" s="39">
        <v>0.21</v>
      </c>
      <c r="F12" s="56">
        <f t="shared" si="0"/>
        <v>477.98629999999997</v>
      </c>
      <c r="G12" s="56">
        <f t="shared" si="1"/>
        <v>395.03</v>
      </c>
      <c r="H12" s="56">
        <f t="shared" si="2"/>
        <v>477.98629999999997</v>
      </c>
      <c r="I12" s="12" t="s">
        <v>18</v>
      </c>
      <c r="J12" s="12">
        <v>1</v>
      </c>
      <c r="K12" s="71"/>
      <c r="L12" s="45">
        <f t="shared" si="3"/>
        <v>0</v>
      </c>
      <c r="M12" s="45">
        <f t="shared" si="4"/>
        <v>0</v>
      </c>
      <c r="N12" s="45">
        <f t="shared" si="5"/>
        <v>0</v>
      </c>
      <c r="O12" s="72"/>
    </row>
    <row r="13" spans="1:15" ht="26.4" x14ac:dyDescent="0.25">
      <c r="A13" s="26" t="s">
        <v>556</v>
      </c>
      <c r="B13" s="12" t="s">
        <v>77</v>
      </c>
      <c r="C13" s="12">
        <v>2</v>
      </c>
      <c r="D13" s="15">
        <v>219.63</v>
      </c>
      <c r="E13" s="39">
        <v>0.21</v>
      </c>
      <c r="F13" s="56">
        <f t="shared" si="0"/>
        <v>265.75229999999999</v>
      </c>
      <c r="G13" s="56">
        <f t="shared" si="1"/>
        <v>439.26</v>
      </c>
      <c r="H13" s="56">
        <f t="shared" si="2"/>
        <v>531.50459999999998</v>
      </c>
      <c r="I13" s="12" t="s">
        <v>18</v>
      </c>
      <c r="J13" s="26">
        <v>2</v>
      </c>
      <c r="K13" s="71"/>
      <c r="L13" s="45">
        <f t="shared" si="3"/>
        <v>0</v>
      </c>
      <c r="M13" s="45">
        <f t="shared" si="4"/>
        <v>0</v>
      </c>
      <c r="N13" s="45">
        <f t="shared" si="5"/>
        <v>0</v>
      </c>
      <c r="O13" s="72"/>
    </row>
    <row r="14" spans="1:15" ht="26.4" x14ac:dyDescent="0.25">
      <c r="A14" s="26" t="s">
        <v>557</v>
      </c>
      <c r="B14" s="12" t="s">
        <v>78</v>
      </c>
      <c r="C14" s="12">
        <v>2</v>
      </c>
      <c r="D14" s="15">
        <v>198.28</v>
      </c>
      <c r="E14" s="39">
        <v>0.21</v>
      </c>
      <c r="F14" s="56">
        <f t="shared" si="0"/>
        <v>239.9188</v>
      </c>
      <c r="G14" s="56">
        <f t="shared" si="1"/>
        <v>396.56</v>
      </c>
      <c r="H14" s="56">
        <f t="shared" si="2"/>
        <v>479.83760000000001</v>
      </c>
      <c r="I14" s="12" t="s">
        <v>18</v>
      </c>
      <c r="J14" s="26">
        <v>2</v>
      </c>
      <c r="K14" s="71"/>
      <c r="L14" s="45">
        <f t="shared" si="3"/>
        <v>0</v>
      </c>
      <c r="M14" s="45">
        <f t="shared" si="4"/>
        <v>0</v>
      </c>
      <c r="N14" s="45">
        <f t="shared" si="5"/>
        <v>0</v>
      </c>
      <c r="O14" s="72"/>
    </row>
    <row r="15" spans="1:15" ht="26.4" x14ac:dyDescent="0.25">
      <c r="A15" s="26" t="s">
        <v>558</v>
      </c>
      <c r="B15" s="12" t="s">
        <v>79</v>
      </c>
      <c r="C15" s="12">
        <v>2</v>
      </c>
      <c r="D15" s="15">
        <v>198.28</v>
      </c>
      <c r="E15" s="39">
        <v>0.21</v>
      </c>
      <c r="F15" s="56">
        <f t="shared" si="0"/>
        <v>239.9188</v>
      </c>
      <c r="G15" s="56">
        <f t="shared" si="1"/>
        <v>396.56</v>
      </c>
      <c r="H15" s="56">
        <f t="shared" si="2"/>
        <v>479.83760000000001</v>
      </c>
      <c r="I15" s="12" t="s">
        <v>18</v>
      </c>
      <c r="J15" s="26">
        <v>2</v>
      </c>
      <c r="K15" s="71"/>
      <c r="L15" s="45">
        <f t="shared" si="3"/>
        <v>0</v>
      </c>
      <c r="M15" s="45">
        <f t="shared" si="4"/>
        <v>0</v>
      </c>
      <c r="N15" s="45">
        <f t="shared" si="5"/>
        <v>0</v>
      </c>
      <c r="O15" s="72"/>
    </row>
    <row r="16" spans="1:15" ht="26.4" x14ac:dyDescent="0.25">
      <c r="A16" s="26" t="s">
        <v>559</v>
      </c>
      <c r="B16" s="12" t="s">
        <v>80</v>
      </c>
      <c r="C16" s="12">
        <v>1</v>
      </c>
      <c r="D16" s="15">
        <v>181.5</v>
      </c>
      <c r="E16" s="39">
        <v>0.21</v>
      </c>
      <c r="F16" s="56">
        <f t="shared" si="0"/>
        <v>219.61499999999998</v>
      </c>
      <c r="G16" s="56">
        <f t="shared" si="1"/>
        <v>181.5</v>
      </c>
      <c r="H16" s="56">
        <f t="shared" si="2"/>
        <v>219.61499999999998</v>
      </c>
      <c r="I16" s="12" t="s">
        <v>18</v>
      </c>
      <c r="J16" s="12">
        <v>1</v>
      </c>
      <c r="K16" s="71"/>
      <c r="L16" s="45">
        <f t="shared" si="3"/>
        <v>0</v>
      </c>
      <c r="M16" s="45">
        <f t="shared" si="4"/>
        <v>0</v>
      </c>
      <c r="N16" s="45">
        <f t="shared" si="5"/>
        <v>0</v>
      </c>
      <c r="O16" s="72"/>
    </row>
    <row r="17" spans="1:15" ht="26.4" x14ac:dyDescent="0.25">
      <c r="A17" s="26" t="s">
        <v>560</v>
      </c>
      <c r="B17" s="12" t="s">
        <v>81</v>
      </c>
      <c r="C17" s="12">
        <v>1</v>
      </c>
      <c r="D17" s="15">
        <v>256.23</v>
      </c>
      <c r="E17" s="39">
        <v>0.21</v>
      </c>
      <c r="F17" s="56">
        <f t="shared" si="0"/>
        <v>310.03829999999999</v>
      </c>
      <c r="G17" s="56">
        <f t="shared" si="1"/>
        <v>256.23</v>
      </c>
      <c r="H17" s="56">
        <f t="shared" si="2"/>
        <v>310.03829999999999</v>
      </c>
      <c r="I17" s="12" t="s">
        <v>18</v>
      </c>
      <c r="J17" s="12">
        <v>1</v>
      </c>
      <c r="K17" s="71"/>
      <c r="L17" s="45">
        <f t="shared" si="3"/>
        <v>0</v>
      </c>
      <c r="M17" s="45">
        <f t="shared" si="4"/>
        <v>0</v>
      </c>
      <c r="N17" s="45">
        <f t="shared" si="5"/>
        <v>0</v>
      </c>
      <c r="O17" s="72"/>
    </row>
    <row r="18" spans="1:15" x14ac:dyDescent="0.25">
      <c r="A18" s="26" t="s">
        <v>561</v>
      </c>
      <c r="B18" s="12" t="s">
        <v>82</v>
      </c>
      <c r="C18" s="12">
        <v>1</v>
      </c>
      <c r="D18" s="15">
        <v>189.13</v>
      </c>
      <c r="E18" s="39">
        <v>0.21</v>
      </c>
      <c r="F18" s="56">
        <f t="shared" si="0"/>
        <v>228.84729999999999</v>
      </c>
      <c r="G18" s="56">
        <f t="shared" si="1"/>
        <v>189.13</v>
      </c>
      <c r="H18" s="56">
        <f t="shared" si="2"/>
        <v>228.84729999999999</v>
      </c>
      <c r="I18" s="12" t="s">
        <v>18</v>
      </c>
      <c r="J18" s="12">
        <v>1</v>
      </c>
      <c r="K18" s="71"/>
      <c r="L18" s="45">
        <f t="shared" si="3"/>
        <v>0</v>
      </c>
      <c r="M18" s="45">
        <f t="shared" si="4"/>
        <v>0</v>
      </c>
      <c r="N18" s="45">
        <f t="shared" si="5"/>
        <v>0</v>
      </c>
      <c r="O18" s="72"/>
    </row>
    <row r="19" spans="1:15" ht="26.4" x14ac:dyDescent="0.25">
      <c r="A19" s="26" t="s">
        <v>562</v>
      </c>
      <c r="B19" s="12" t="s">
        <v>83</v>
      </c>
      <c r="C19" s="12">
        <v>1</v>
      </c>
      <c r="D19" s="15">
        <v>2299.9899999999998</v>
      </c>
      <c r="E19" s="39">
        <v>0.21</v>
      </c>
      <c r="F19" s="56">
        <f>D19*(1+E19)</f>
        <v>2782.9878999999996</v>
      </c>
      <c r="G19" s="56">
        <f>D19*C19</f>
        <v>2299.9899999999998</v>
      </c>
      <c r="H19" s="56">
        <f t="shared" ref="H19" si="6">C19*F19</f>
        <v>2782.9878999999996</v>
      </c>
      <c r="I19" s="12" t="s">
        <v>18</v>
      </c>
      <c r="J19" s="12">
        <v>1</v>
      </c>
      <c r="K19" s="71"/>
      <c r="L19" s="45">
        <f t="shared" si="3"/>
        <v>0</v>
      </c>
      <c r="M19" s="45">
        <f t="shared" si="4"/>
        <v>0</v>
      </c>
      <c r="N19" s="45">
        <f t="shared" si="5"/>
        <v>0</v>
      </c>
      <c r="O19" s="72"/>
    </row>
    <row r="20" spans="1:15" ht="30" x14ac:dyDescent="0.25">
      <c r="A20" s="17"/>
      <c r="B20" s="18"/>
      <c r="F20" s="73" t="s">
        <v>706</v>
      </c>
      <c r="G20" s="79">
        <f>SUM(G2:G19)</f>
        <v>13446.159999999998</v>
      </c>
      <c r="H20" s="17"/>
      <c r="I20" s="58"/>
      <c r="L20" s="73" t="s">
        <v>703</v>
      </c>
      <c r="M20" s="74">
        <f>SUM(M2:M19)</f>
        <v>0</v>
      </c>
      <c r="N20" s="75"/>
    </row>
    <row r="21" spans="1:15" ht="30" x14ac:dyDescent="0.25">
      <c r="F21" s="17"/>
      <c r="G21" s="73" t="s">
        <v>706</v>
      </c>
      <c r="H21" s="80">
        <f>SUM(H2:H19)</f>
        <v>16269.853600000002</v>
      </c>
      <c r="L21" s="75"/>
      <c r="M21" s="76" t="s">
        <v>704</v>
      </c>
      <c r="N21" s="77">
        <f>SUM(N2:N19)</f>
        <v>0</v>
      </c>
    </row>
  </sheetData>
  <sheetProtection algorithmName="SHA-512" hashValue="cGotvUtFeVqL6o0xYJHYxGlog7/43NjjTz2DFHMhBitpa09RI8fW8WKxZeRojqWCe5Wphsn27DmPdYUqExm+jw==" saltValue="mXa9/S15hMLuYgKfYFhTSg==" spinCount="100000" sheet="1" objects="1" scenarios="1" selectLockedCells="1"/>
  <autoFilter ref="A1:J1" xr:uid="{24F32DCC-B6B0-4C35-A11D-4BFD4847FF88}"/>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67A19-7AE4-447F-B4F9-3F56EFA66A95}">
  <sheetPr>
    <tabColor rgb="FFFFC000"/>
  </sheetPr>
  <dimension ref="A1:O122"/>
  <sheetViews>
    <sheetView topLeftCell="C112" zoomScale="97" workbookViewId="0">
      <selection activeCell="O120" sqref="O120"/>
    </sheetView>
  </sheetViews>
  <sheetFormatPr baseColWidth="10" defaultColWidth="11.1796875" defaultRowHeight="61.95" customHeight="1" x14ac:dyDescent="0.25"/>
  <cols>
    <col min="1" max="1" width="14.7265625" style="16" customWidth="1"/>
    <col min="2" max="2" width="38.26953125" style="16" customWidth="1"/>
    <col min="3" max="3" width="13.26953125" style="82" customWidth="1"/>
    <col min="4" max="4" width="10.08984375" style="83" customWidth="1"/>
    <col min="5" max="5" width="5.90625" style="16" customWidth="1"/>
    <col min="6" max="6" width="15.81640625" style="16" customWidth="1"/>
    <col min="7" max="7" width="15" style="16" customWidth="1"/>
    <col min="8" max="8" width="13.54296875" style="16" customWidth="1"/>
    <col min="9" max="9" width="8.81640625" style="16" customWidth="1"/>
    <col min="10" max="10" width="11.7265625" style="16" customWidth="1"/>
    <col min="11" max="11" width="18.453125" style="17" customWidth="1"/>
    <col min="12" max="12" width="20" style="17" customWidth="1"/>
    <col min="13" max="14" width="16" style="17" customWidth="1"/>
    <col min="15" max="15" width="17.453125" style="17" customWidth="1"/>
    <col min="16" max="16384" width="11.1796875" style="16"/>
  </cols>
  <sheetData>
    <row r="1" spans="1:15" ht="61.95" customHeight="1" x14ac:dyDescent="0.25">
      <c r="A1" s="2" t="s">
        <v>4</v>
      </c>
      <c r="B1" s="2" t="s">
        <v>6</v>
      </c>
      <c r="C1" s="47" t="s">
        <v>12</v>
      </c>
      <c r="D1" s="67" t="s">
        <v>310</v>
      </c>
      <c r="E1" s="8" t="s">
        <v>1</v>
      </c>
      <c r="F1" s="5" t="s">
        <v>10</v>
      </c>
      <c r="G1" s="9" t="s">
        <v>13</v>
      </c>
      <c r="H1" s="9" t="s">
        <v>14</v>
      </c>
      <c r="I1" s="10" t="s">
        <v>15</v>
      </c>
      <c r="J1" s="10" t="s">
        <v>11</v>
      </c>
      <c r="K1" s="70" t="s">
        <v>701</v>
      </c>
      <c r="L1" s="70" t="s">
        <v>702</v>
      </c>
      <c r="M1" s="70" t="s">
        <v>703</v>
      </c>
      <c r="N1" s="70" t="s">
        <v>704</v>
      </c>
      <c r="O1" s="70" t="s">
        <v>705</v>
      </c>
    </row>
    <row r="2" spans="1:15" ht="61.95" customHeight="1" x14ac:dyDescent="0.25">
      <c r="A2" s="12" t="s">
        <v>594</v>
      </c>
      <c r="B2" s="12" t="s">
        <v>222</v>
      </c>
      <c r="C2" s="48">
        <v>681</v>
      </c>
      <c r="D2" s="59">
        <v>0.53</v>
      </c>
      <c r="E2" s="36">
        <v>0.21</v>
      </c>
      <c r="F2" s="56">
        <f t="shared" ref="F2:F65" si="0">D2*(1+E2)</f>
        <v>0.64129999999999998</v>
      </c>
      <c r="G2" s="56">
        <f t="shared" ref="G2:G65" si="1">D2*C2</f>
        <v>360.93</v>
      </c>
      <c r="H2" s="56">
        <f t="shared" ref="H2:H65" si="2">C2*F2</f>
        <v>436.7253</v>
      </c>
      <c r="I2" s="12" t="s">
        <v>18</v>
      </c>
      <c r="J2" s="12">
        <v>1</v>
      </c>
      <c r="K2" s="71"/>
      <c r="L2" s="45">
        <f>K2+(K2*E2)</f>
        <v>0</v>
      </c>
      <c r="M2" s="45">
        <f>C2*K2</f>
        <v>0</v>
      </c>
      <c r="N2" s="45">
        <f>L2*C2</f>
        <v>0</v>
      </c>
      <c r="O2" s="72"/>
    </row>
    <row r="3" spans="1:15" ht="105.6" customHeight="1" x14ac:dyDescent="0.25">
      <c r="A3" s="12" t="s">
        <v>595</v>
      </c>
      <c r="B3" s="12" t="s">
        <v>134</v>
      </c>
      <c r="C3" s="48">
        <v>5616</v>
      </c>
      <c r="D3" s="59">
        <v>7.67</v>
      </c>
      <c r="E3" s="36">
        <v>0.1</v>
      </c>
      <c r="F3" s="56">
        <f t="shared" si="0"/>
        <v>8.4370000000000012</v>
      </c>
      <c r="G3" s="56">
        <f t="shared" si="1"/>
        <v>43074.720000000001</v>
      </c>
      <c r="H3" s="56">
        <f t="shared" si="2"/>
        <v>47382.19200000001</v>
      </c>
      <c r="I3" s="12" t="s">
        <v>18</v>
      </c>
      <c r="J3" s="12">
        <v>1</v>
      </c>
      <c r="K3" s="71"/>
      <c r="L3" s="45">
        <f t="shared" ref="L3:L22" si="3">K3+(K3*E3)</f>
        <v>0</v>
      </c>
      <c r="M3" s="45">
        <f t="shared" ref="M3:M22" si="4">C3*K3</f>
        <v>0</v>
      </c>
      <c r="N3" s="45">
        <f t="shared" ref="N3:N22" si="5">L3*C3</f>
        <v>0</v>
      </c>
      <c r="O3" s="72"/>
    </row>
    <row r="4" spans="1:15" ht="80.400000000000006" customHeight="1" x14ac:dyDescent="0.25">
      <c r="A4" s="12" t="s">
        <v>596</v>
      </c>
      <c r="B4" s="12" t="s">
        <v>165</v>
      </c>
      <c r="C4" s="48">
        <v>60</v>
      </c>
      <c r="D4" s="59">
        <v>8.36</v>
      </c>
      <c r="E4" s="36">
        <v>0.1</v>
      </c>
      <c r="F4" s="56">
        <f t="shared" si="0"/>
        <v>9.1959999999999997</v>
      </c>
      <c r="G4" s="56">
        <f t="shared" si="1"/>
        <v>501.59999999999997</v>
      </c>
      <c r="H4" s="56">
        <f t="shared" si="2"/>
        <v>551.76</v>
      </c>
      <c r="I4" s="12" t="s">
        <v>18</v>
      </c>
      <c r="J4" s="12">
        <v>1</v>
      </c>
      <c r="K4" s="71"/>
      <c r="L4" s="45">
        <f t="shared" si="3"/>
        <v>0</v>
      </c>
      <c r="M4" s="45">
        <f t="shared" si="4"/>
        <v>0</v>
      </c>
      <c r="N4" s="45">
        <f t="shared" si="5"/>
        <v>0</v>
      </c>
      <c r="O4" s="72"/>
    </row>
    <row r="5" spans="1:15" ht="33" customHeight="1" x14ac:dyDescent="0.25">
      <c r="A5" s="12" t="s">
        <v>597</v>
      </c>
      <c r="B5" s="12" t="s">
        <v>569</v>
      </c>
      <c r="C5" s="48">
        <v>165</v>
      </c>
      <c r="D5" s="59">
        <v>16.46</v>
      </c>
      <c r="E5" s="36">
        <v>0.1</v>
      </c>
      <c r="F5" s="56">
        <f t="shared" si="0"/>
        <v>18.106000000000002</v>
      </c>
      <c r="G5" s="56">
        <f t="shared" si="1"/>
        <v>2715.9</v>
      </c>
      <c r="H5" s="56">
        <f t="shared" si="2"/>
        <v>2987.4900000000002</v>
      </c>
      <c r="I5" s="12" t="s">
        <v>238</v>
      </c>
      <c r="J5" s="12">
        <v>10</v>
      </c>
      <c r="K5" s="71"/>
      <c r="L5" s="45">
        <f t="shared" si="3"/>
        <v>0</v>
      </c>
      <c r="M5" s="45">
        <f t="shared" si="4"/>
        <v>0</v>
      </c>
      <c r="N5" s="45">
        <f t="shared" si="5"/>
        <v>0</v>
      </c>
      <c r="O5" s="72"/>
    </row>
    <row r="6" spans="1:15" ht="34.200000000000003" customHeight="1" x14ac:dyDescent="0.25">
      <c r="A6" s="12" t="s">
        <v>598</v>
      </c>
      <c r="B6" s="52" t="s">
        <v>563</v>
      </c>
      <c r="C6" s="48">
        <v>513</v>
      </c>
      <c r="D6" s="59">
        <v>11.15</v>
      </c>
      <c r="E6" s="36">
        <v>0.1</v>
      </c>
      <c r="F6" s="56">
        <f t="shared" si="0"/>
        <v>12.265000000000001</v>
      </c>
      <c r="G6" s="56">
        <f t="shared" si="1"/>
        <v>5719.95</v>
      </c>
      <c r="H6" s="56">
        <f t="shared" si="2"/>
        <v>6291.9450000000006</v>
      </c>
      <c r="I6" s="12" t="s">
        <v>18</v>
      </c>
      <c r="J6" s="12">
        <v>1</v>
      </c>
      <c r="K6" s="71"/>
      <c r="L6" s="45">
        <f t="shared" si="3"/>
        <v>0</v>
      </c>
      <c r="M6" s="45">
        <f t="shared" si="4"/>
        <v>0</v>
      </c>
      <c r="N6" s="45">
        <f t="shared" si="5"/>
        <v>0</v>
      </c>
      <c r="O6" s="72"/>
    </row>
    <row r="7" spans="1:15" ht="33" customHeight="1" x14ac:dyDescent="0.25">
      <c r="A7" s="12" t="s">
        <v>599</v>
      </c>
      <c r="B7" s="52" t="s">
        <v>564</v>
      </c>
      <c r="C7" s="48">
        <v>30</v>
      </c>
      <c r="D7" s="59">
        <v>11.15</v>
      </c>
      <c r="E7" s="36">
        <v>0.1</v>
      </c>
      <c r="F7" s="56">
        <f t="shared" si="0"/>
        <v>12.265000000000001</v>
      </c>
      <c r="G7" s="56">
        <f t="shared" si="1"/>
        <v>334.5</v>
      </c>
      <c r="H7" s="56">
        <f t="shared" si="2"/>
        <v>367.95000000000005</v>
      </c>
      <c r="I7" s="12" t="s">
        <v>18</v>
      </c>
      <c r="J7" s="12">
        <v>1</v>
      </c>
      <c r="K7" s="71"/>
      <c r="L7" s="45">
        <f t="shared" si="3"/>
        <v>0</v>
      </c>
      <c r="M7" s="45">
        <f t="shared" si="4"/>
        <v>0</v>
      </c>
      <c r="N7" s="45">
        <f t="shared" si="5"/>
        <v>0</v>
      </c>
      <c r="O7" s="72"/>
    </row>
    <row r="8" spans="1:15" ht="29.4" customHeight="1" x14ac:dyDescent="0.25">
      <c r="A8" s="12" t="s">
        <v>600</v>
      </c>
      <c r="B8" s="52" t="s">
        <v>565</v>
      </c>
      <c r="C8" s="48">
        <v>12</v>
      </c>
      <c r="D8" s="59">
        <v>10.16</v>
      </c>
      <c r="E8" s="36">
        <v>0.1</v>
      </c>
      <c r="F8" s="56">
        <f t="shared" si="0"/>
        <v>11.176000000000002</v>
      </c>
      <c r="G8" s="56">
        <f t="shared" si="1"/>
        <v>121.92</v>
      </c>
      <c r="H8" s="56">
        <f t="shared" si="2"/>
        <v>134.11200000000002</v>
      </c>
      <c r="I8" s="12" t="s">
        <v>18</v>
      </c>
      <c r="J8" s="12">
        <v>1</v>
      </c>
      <c r="K8" s="71"/>
      <c r="L8" s="45">
        <f t="shared" si="3"/>
        <v>0</v>
      </c>
      <c r="M8" s="45">
        <f t="shared" si="4"/>
        <v>0</v>
      </c>
      <c r="N8" s="45">
        <f t="shared" si="5"/>
        <v>0</v>
      </c>
      <c r="O8" s="72"/>
    </row>
    <row r="9" spans="1:15" ht="61.95" customHeight="1" x14ac:dyDescent="0.25">
      <c r="A9" s="12" t="s">
        <v>601</v>
      </c>
      <c r="B9" s="12" t="s">
        <v>137</v>
      </c>
      <c r="C9" s="48">
        <v>498</v>
      </c>
      <c r="D9" s="59">
        <v>7.06</v>
      </c>
      <c r="E9" s="36">
        <v>0.1</v>
      </c>
      <c r="F9" s="56">
        <f t="shared" si="0"/>
        <v>7.766</v>
      </c>
      <c r="G9" s="56">
        <f t="shared" si="1"/>
        <v>3515.8799999999997</v>
      </c>
      <c r="H9" s="56">
        <f t="shared" si="2"/>
        <v>3867.4679999999998</v>
      </c>
      <c r="I9" s="12" t="s">
        <v>18</v>
      </c>
      <c r="J9" s="12">
        <v>1</v>
      </c>
      <c r="K9" s="71"/>
      <c r="L9" s="45">
        <f t="shared" si="3"/>
        <v>0</v>
      </c>
      <c r="M9" s="45">
        <f t="shared" si="4"/>
        <v>0</v>
      </c>
      <c r="N9" s="45">
        <f t="shared" si="5"/>
        <v>0</v>
      </c>
      <c r="O9" s="72"/>
    </row>
    <row r="10" spans="1:15" ht="44.4" customHeight="1" x14ac:dyDescent="0.25">
      <c r="A10" s="12" t="s">
        <v>602</v>
      </c>
      <c r="B10" s="12" t="s">
        <v>138</v>
      </c>
      <c r="C10" s="48">
        <v>246</v>
      </c>
      <c r="D10" s="59">
        <v>2.2000000000000002</v>
      </c>
      <c r="E10" s="36">
        <v>0.1</v>
      </c>
      <c r="F10" s="56">
        <f t="shared" si="0"/>
        <v>2.4200000000000004</v>
      </c>
      <c r="G10" s="56">
        <f t="shared" si="1"/>
        <v>541.20000000000005</v>
      </c>
      <c r="H10" s="56">
        <f t="shared" si="2"/>
        <v>595.32000000000005</v>
      </c>
      <c r="I10" s="12" t="s">
        <v>18</v>
      </c>
      <c r="J10" s="12">
        <v>1</v>
      </c>
      <c r="K10" s="71"/>
      <c r="L10" s="45">
        <f t="shared" si="3"/>
        <v>0</v>
      </c>
      <c r="M10" s="45">
        <f t="shared" si="4"/>
        <v>0</v>
      </c>
      <c r="N10" s="45">
        <f t="shared" si="5"/>
        <v>0</v>
      </c>
      <c r="O10" s="72"/>
    </row>
    <row r="11" spans="1:15" ht="39" customHeight="1" x14ac:dyDescent="0.25">
      <c r="A11" s="12" t="s">
        <v>603</v>
      </c>
      <c r="B11" s="12" t="s">
        <v>139</v>
      </c>
      <c r="C11" s="48">
        <v>384</v>
      </c>
      <c r="D11" s="59">
        <v>2.2000000000000002</v>
      </c>
      <c r="E11" s="36">
        <v>0.1</v>
      </c>
      <c r="F11" s="56">
        <f t="shared" si="0"/>
        <v>2.4200000000000004</v>
      </c>
      <c r="G11" s="56">
        <f t="shared" si="1"/>
        <v>844.80000000000007</v>
      </c>
      <c r="H11" s="56">
        <f t="shared" si="2"/>
        <v>929.2800000000002</v>
      </c>
      <c r="I11" s="12" t="s">
        <v>18</v>
      </c>
      <c r="J11" s="12">
        <v>1</v>
      </c>
      <c r="K11" s="71"/>
      <c r="L11" s="45">
        <f t="shared" si="3"/>
        <v>0</v>
      </c>
      <c r="M11" s="45">
        <f t="shared" si="4"/>
        <v>0</v>
      </c>
      <c r="N11" s="45">
        <f t="shared" si="5"/>
        <v>0</v>
      </c>
      <c r="O11" s="72"/>
    </row>
    <row r="12" spans="1:15" ht="40.799999999999997" customHeight="1" x14ac:dyDescent="0.25">
      <c r="A12" s="12" t="s">
        <v>604</v>
      </c>
      <c r="B12" s="12" t="s">
        <v>140</v>
      </c>
      <c r="C12" s="48">
        <v>159</v>
      </c>
      <c r="D12" s="59">
        <v>2.2000000000000002</v>
      </c>
      <c r="E12" s="36">
        <v>0.1</v>
      </c>
      <c r="F12" s="56">
        <f t="shared" si="0"/>
        <v>2.4200000000000004</v>
      </c>
      <c r="G12" s="56">
        <f t="shared" si="1"/>
        <v>349.8</v>
      </c>
      <c r="H12" s="56">
        <f t="shared" si="2"/>
        <v>384.78000000000009</v>
      </c>
      <c r="I12" s="12" t="s">
        <v>18</v>
      </c>
      <c r="J12" s="12">
        <v>1</v>
      </c>
      <c r="K12" s="71"/>
      <c r="L12" s="45">
        <f t="shared" si="3"/>
        <v>0</v>
      </c>
      <c r="M12" s="45">
        <f t="shared" si="4"/>
        <v>0</v>
      </c>
      <c r="N12" s="45">
        <f t="shared" si="5"/>
        <v>0</v>
      </c>
      <c r="O12" s="72"/>
    </row>
    <row r="13" spans="1:15" ht="26.4" customHeight="1" x14ac:dyDescent="0.25">
      <c r="A13" s="12" t="s">
        <v>605</v>
      </c>
      <c r="B13" s="81" t="s">
        <v>235</v>
      </c>
      <c r="C13" s="48">
        <v>6</v>
      </c>
      <c r="D13" s="59">
        <v>2.57</v>
      </c>
      <c r="E13" s="36">
        <v>0.1</v>
      </c>
      <c r="F13" s="56">
        <f t="shared" si="0"/>
        <v>2.827</v>
      </c>
      <c r="G13" s="56">
        <f t="shared" si="1"/>
        <v>15.419999999999998</v>
      </c>
      <c r="H13" s="56">
        <f t="shared" si="2"/>
        <v>16.962</v>
      </c>
      <c r="I13" s="12" t="s">
        <v>245</v>
      </c>
      <c r="J13" s="12">
        <v>1</v>
      </c>
      <c r="K13" s="71"/>
      <c r="L13" s="45">
        <f t="shared" si="3"/>
        <v>0</v>
      </c>
      <c r="M13" s="45">
        <f t="shared" si="4"/>
        <v>0</v>
      </c>
      <c r="N13" s="45">
        <f t="shared" si="5"/>
        <v>0</v>
      </c>
      <c r="O13" s="72"/>
    </row>
    <row r="14" spans="1:15" ht="29.4" customHeight="1" x14ac:dyDescent="0.25">
      <c r="A14" s="12" t="s">
        <v>606</v>
      </c>
      <c r="B14" s="81" t="s">
        <v>144</v>
      </c>
      <c r="C14" s="48">
        <v>6</v>
      </c>
      <c r="D14" s="59">
        <v>2.57</v>
      </c>
      <c r="E14" s="36">
        <v>0.1</v>
      </c>
      <c r="F14" s="56">
        <f t="shared" si="0"/>
        <v>2.827</v>
      </c>
      <c r="G14" s="56">
        <f t="shared" si="1"/>
        <v>15.419999999999998</v>
      </c>
      <c r="H14" s="56">
        <f t="shared" si="2"/>
        <v>16.962</v>
      </c>
      <c r="I14" s="12" t="s">
        <v>18</v>
      </c>
      <c r="J14" s="12">
        <v>1</v>
      </c>
      <c r="K14" s="71"/>
      <c r="L14" s="45">
        <f t="shared" si="3"/>
        <v>0</v>
      </c>
      <c r="M14" s="45">
        <f t="shared" si="4"/>
        <v>0</v>
      </c>
      <c r="N14" s="45">
        <f t="shared" si="5"/>
        <v>0</v>
      </c>
      <c r="O14" s="72"/>
    </row>
    <row r="15" spans="1:15" ht="24.6" customHeight="1" x14ac:dyDescent="0.25">
      <c r="A15" s="12" t="s">
        <v>607</v>
      </c>
      <c r="B15" s="81" t="s">
        <v>236</v>
      </c>
      <c r="C15" s="48">
        <v>6</v>
      </c>
      <c r="D15" s="59">
        <v>2.57</v>
      </c>
      <c r="E15" s="36">
        <v>0.1</v>
      </c>
      <c r="F15" s="56">
        <f t="shared" si="0"/>
        <v>2.827</v>
      </c>
      <c r="G15" s="56">
        <f t="shared" si="1"/>
        <v>15.419999999999998</v>
      </c>
      <c r="H15" s="56">
        <f t="shared" si="2"/>
        <v>16.962</v>
      </c>
      <c r="I15" s="12" t="s">
        <v>245</v>
      </c>
      <c r="J15" s="12">
        <v>1</v>
      </c>
      <c r="K15" s="71"/>
      <c r="L15" s="45">
        <f t="shared" si="3"/>
        <v>0</v>
      </c>
      <c r="M15" s="45">
        <f t="shared" si="4"/>
        <v>0</v>
      </c>
      <c r="N15" s="45">
        <f t="shared" si="5"/>
        <v>0</v>
      </c>
      <c r="O15" s="72"/>
    </row>
    <row r="16" spans="1:15" ht="31.8" customHeight="1" x14ac:dyDescent="0.25">
      <c r="A16" s="12" t="s">
        <v>608</v>
      </c>
      <c r="B16" s="52" t="s">
        <v>143</v>
      </c>
      <c r="C16" s="48">
        <v>24</v>
      </c>
      <c r="D16" s="59">
        <v>2.2200000000000002</v>
      </c>
      <c r="E16" s="36">
        <v>0.1</v>
      </c>
      <c r="F16" s="56">
        <f t="shared" si="0"/>
        <v>2.4420000000000006</v>
      </c>
      <c r="G16" s="56">
        <f t="shared" si="1"/>
        <v>53.28</v>
      </c>
      <c r="H16" s="56">
        <f t="shared" si="2"/>
        <v>58.608000000000018</v>
      </c>
      <c r="I16" s="12" t="s">
        <v>18</v>
      </c>
      <c r="J16" s="12">
        <v>1</v>
      </c>
      <c r="K16" s="71"/>
      <c r="L16" s="45">
        <f t="shared" si="3"/>
        <v>0</v>
      </c>
      <c r="M16" s="45">
        <f t="shared" si="4"/>
        <v>0</v>
      </c>
      <c r="N16" s="45">
        <f t="shared" si="5"/>
        <v>0</v>
      </c>
      <c r="O16" s="72"/>
    </row>
    <row r="17" spans="1:15" ht="27" customHeight="1" x14ac:dyDescent="0.25">
      <c r="A17" s="12" t="s">
        <v>609</v>
      </c>
      <c r="B17" s="52" t="s">
        <v>142</v>
      </c>
      <c r="C17" s="48">
        <v>24</v>
      </c>
      <c r="D17" s="59">
        <v>2.2200000000000002</v>
      </c>
      <c r="E17" s="36">
        <v>0.1</v>
      </c>
      <c r="F17" s="56">
        <f t="shared" si="0"/>
        <v>2.4420000000000006</v>
      </c>
      <c r="G17" s="56">
        <f t="shared" si="1"/>
        <v>53.28</v>
      </c>
      <c r="H17" s="56">
        <f t="shared" si="2"/>
        <v>58.608000000000018</v>
      </c>
      <c r="I17" s="12" t="s">
        <v>18</v>
      </c>
      <c r="J17" s="12">
        <v>1</v>
      </c>
      <c r="K17" s="71"/>
      <c r="L17" s="45">
        <f t="shared" si="3"/>
        <v>0</v>
      </c>
      <c r="M17" s="45">
        <f t="shared" si="4"/>
        <v>0</v>
      </c>
      <c r="N17" s="45">
        <f t="shared" si="5"/>
        <v>0</v>
      </c>
      <c r="O17" s="72"/>
    </row>
    <row r="18" spans="1:15" ht="28.8" customHeight="1" x14ac:dyDescent="0.25">
      <c r="A18" s="12" t="s">
        <v>610</v>
      </c>
      <c r="B18" s="52" t="s">
        <v>141</v>
      </c>
      <c r="C18" s="48">
        <v>54</v>
      </c>
      <c r="D18" s="59">
        <v>2.2200000000000002</v>
      </c>
      <c r="E18" s="36">
        <v>0.1</v>
      </c>
      <c r="F18" s="56">
        <f t="shared" si="0"/>
        <v>2.4420000000000006</v>
      </c>
      <c r="G18" s="56">
        <f t="shared" si="1"/>
        <v>119.88000000000001</v>
      </c>
      <c r="H18" s="56">
        <f t="shared" si="2"/>
        <v>131.86800000000002</v>
      </c>
      <c r="I18" s="12" t="s">
        <v>18</v>
      </c>
      <c r="J18" s="12">
        <v>1</v>
      </c>
      <c r="K18" s="71"/>
      <c r="L18" s="45">
        <f t="shared" si="3"/>
        <v>0</v>
      </c>
      <c r="M18" s="45">
        <f t="shared" si="4"/>
        <v>0</v>
      </c>
      <c r="N18" s="45">
        <f t="shared" si="5"/>
        <v>0</v>
      </c>
      <c r="O18" s="72"/>
    </row>
    <row r="19" spans="1:15" ht="34.200000000000003" customHeight="1" x14ac:dyDescent="0.25">
      <c r="A19" s="12" t="s">
        <v>611</v>
      </c>
      <c r="B19" s="52" t="s">
        <v>239</v>
      </c>
      <c r="C19" s="48">
        <v>12</v>
      </c>
      <c r="D19" s="59">
        <v>12.98</v>
      </c>
      <c r="E19" s="36">
        <v>0.1</v>
      </c>
      <c r="F19" s="56">
        <f t="shared" si="0"/>
        <v>14.278000000000002</v>
      </c>
      <c r="G19" s="56">
        <f t="shared" si="1"/>
        <v>155.76</v>
      </c>
      <c r="H19" s="56">
        <f t="shared" si="2"/>
        <v>171.33600000000001</v>
      </c>
      <c r="I19" s="12" t="s">
        <v>18</v>
      </c>
      <c r="J19" s="12">
        <v>1</v>
      </c>
      <c r="K19" s="71"/>
      <c r="L19" s="45">
        <f t="shared" si="3"/>
        <v>0</v>
      </c>
      <c r="M19" s="45">
        <f t="shared" si="4"/>
        <v>0</v>
      </c>
      <c r="N19" s="45">
        <f t="shared" si="5"/>
        <v>0</v>
      </c>
      <c r="O19" s="72"/>
    </row>
    <row r="20" spans="1:15" ht="28.2" customHeight="1" x14ac:dyDescent="0.25">
      <c r="A20" s="12" t="s">
        <v>612</v>
      </c>
      <c r="B20" s="52" t="s">
        <v>240</v>
      </c>
      <c r="C20" s="48">
        <v>15</v>
      </c>
      <c r="D20" s="59">
        <v>12.98</v>
      </c>
      <c r="E20" s="36">
        <v>0.1</v>
      </c>
      <c r="F20" s="56">
        <f t="shared" si="0"/>
        <v>14.278000000000002</v>
      </c>
      <c r="G20" s="56">
        <f t="shared" si="1"/>
        <v>194.70000000000002</v>
      </c>
      <c r="H20" s="56">
        <f t="shared" si="2"/>
        <v>214.17000000000004</v>
      </c>
      <c r="I20" s="12" t="s">
        <v>18</v>
      </c>
      <c r="J20" s="12">
        <v>1</v>
      </c>
      <c r="K20" s="71"/>
      <c r="L20" s="45">
        <f t="shared" si="3"/>
        <v>0</v>
      </c>
      <c r="M20" s="45">
        <f t="shared" si="4"/>
        <v>0</v>
      </c>
      <c r="N20" s="45">
        <f t="shared" si="5"/>
        <v>0</v>
      </c>
      <c r="O20" s="72"/>
    </row>
    <row r="21" spans="1:15" ht="28.8" customHeight="1" x14ac:dyDescent="0.25">
      <c r="A21" s="12" t="s">
        <v>613</v>
      </c>
      <c r="B21" s="52" t="s">
        <v>241</v>
      </c>
      <c r="C21" s="48">
        <v>12</v>
      </c>
      <c r="D21" s="59">
        <v>12.98</v>
      </c>
      <c r="E21" s="36">
        <v>0.1</v>
      </c>
      <c r="F21" s="56">
        <f t="shared" si="0"/>
        <v>14.278000000000002</v>
      </c>
      <c r="G21" s="56">
        <f t="shared" si="1"/>
        <v>155.76</v>
      </c>
      <c r="H21" s="56">
        <f t="shared" si="2"/>
        <v>171.33600000000001</v>
      </c>
      <c r="I21" s="12" t="s">
        <v>18</v>
      </c>
      <c r="J21" s="12">
        <v>1</v>
      </c>
      <c r="K21" s="71"/>
      <c r="L21" s="45">
        <f t="shared" si="3"/>
        <v>0</v>
      </c>
      <c r="M21" s="45">
        <f t="shared" si="4"/>
        <v>0</v>
      </c>
      <c r="N21" s="45">
        <f t="shared" si="5"/>
        <v>0</v>
      </c>
      <c r="O21" s="72"/>
    </row>
    <row r="22" spans="1:15" ht="37.799999999999997" customHeight="1" x14ac:dyDescent="0.25">
      <c r="A22" s="12" t="s">
        <v>614</v>
      </c>
      <c r="B22" s="12" t="s">
        <v>145</v>
      </c>
      <c r="C22" s="48">
        <v>6</v>
      </c>
      <c r="D22" s="59">
        <v>1.44</v>
      </c>
      <c r="E22" s="36">
        <v>0.21</v>
      </c>
      <c r="F22" s="56">
        <f t="shared" si="0"/>
        <v>1.7423999999999999</v>
      </c>
      <c r="G22" s="56">
        <f t="shared" si="1"/>
        <v>8.64</v>
      </c>
      <c r="H22" s="56">
        <f t="shared" si="2"/>
        <v>10.4544</v>
      </c>
      <c r="I22" s="12" t="s">
        <v>18</v>
      </c>
      <c r="J22" s="12">
        <v>1</v>
      </c>
      <c r="K22" s="71"/>
      <c r="L22" s="45">
        <f t="shared" ref="L22:L85" si="6">K22+(K22*E22)</f>
        <v>0</v>
      </c>
      <c r="M22" s="45">
        <f t="shared" ref="M22:M85" si="7">C22*K22</f>
        <v>0</v>
      </c>
      <c r="N22" s="45">
        <f t="shared" ref="N22:N85" si="8">L22*C22</f>
        <v>0</v>
      </c>
      <c r="O22" s="72"/>
    </row>
    <row r="23" spans="1:15" ht="28.2" customHeight="1" x14ac:dyDescent="0.25">
      <c r="A23" s="12" t="s">
        <v>615</v>
      </c>
      <c r="B23" s="12" t="s">
        <v>146</v>
      </c>
      <c r="C23" s="48">
        <v>6</v>
      </c>
      <c r="D23" s="59">
        <v>1.39</v>
      </c>
      <c r="E23" s="36">
        <v>0.21</v>
      </c>
      <c r="F23" s="56">
        <f t="shared" si="0"/>
        <v>1.6818999999999997</v>
      </c>
      <c r="G23" s="56">
        <f t="shared" si="1"/>
        <v>8.34</v>
      </c>
      <c r="H23" s="56">
        <f t="shared" si="2"/>
        <v>10.091399999999998</v>
      </c>
      <c r="I23" s="12" t="s">
        <v>18</v>
      </c>
      <c r="J23" s="12">
        <v>1</v>
      </c>
      <c r="K23" s="71"/>
      <c r="L23" s="45">
        <f t="shared" si="6"/>
        <v>0</v>
      </c>
      <c r="M23" s="45">
        <f t="shared" si="7"/>
        <v>0</v>
      </c>
      <c r="N23" s="45">
        <f t="shared" si="8"/>
        <v>0</v>
      </c>
      <c r="O23" s="72"/>
    </row>
    <row r="24" spans="1:15" ht="33" customHeight="1" x14ac:dyDescent="0.25">
      <c r="A24" s="12" t="s">
        <v>616</v>
      </c>
      <c r="B24" s="12" t="s">
        <v>147</v>
      </c>
      <c r="C24" s="48">
        <v>6</v>
      </c>
      <c r="D24" s="59">
        <v>1.62</v>
      </c>
      <c r="E24" s="36">
        <v>0.21</v>
      </c>
      <c r="F24" s="56">
        <f t="shared" si="0"/>
        <v>1.9602000000000002</v>
      </c>
      <c r="G24" s="56">
        <f t="shared" si="1"/>
        <v>9.7200000000000006</v>
      </c>
      <c r="H24" s="56">
        <f t="shared" si="2"/>
        <v>11.761200000000001</v>
      </c>
      <c r="I24" s="12" t="s">
        <v>18</v>
      </c>
      <c r="J24" s="12">
        <v>1</v>
      </c>
      <c r="K24" s="71"/>
      <c r="L24" s="45">
        <f t="shared" si="6"/>
        <v>0</v>
      </c>
      <c r="M24" s="45">
        <f t="shared" si="7"/>
        <v>0</v>
      </c>
      <c r="N24" s="45">
        <f t="shared" si="8"/>
        <v>0</v>
      </c>
      <c r="O24" s="72"/>
    </row>
    <row r="25" spans="1:15" ht="32.4" customHeight="1" x14ac:dyDescent="0.25">
      <c r="A25" s="12" t="s">
        <v>617</v>
      </c>
      <c r="B25" s="12" t="s">
        <v>242</v>
      </c>
      <c r="C25" s="48">
        <v>15</v>
      </c>
      <c r="D25" s="59">
        <v>8.7100000000000009</v>
      </c>
      <c r="E25" s="36">
        <v>0.21</v>
      </c>
      <c r="F25" s="56">
        <f t="shared" si="0"/>
        <v>10.539100000000001</v>
      </c>
      <c r="G25" s="56">
        <f t="shared" si="1"/>
        <v>130.65</v>
      </c>
      <c r="H25" s="56">
        <f t="shared" si="2"/>
        <v>158.08650000000003</v>
      </c>
      <c r="I25" s="12" t="s">
        <v>18</v>
      </c>
      <c r="J25" s="12">
        <v>1</v>
      </c>
      <c r="K25" s="71"/>
      <c r="L25" s="45">
        <f t="shared" si="6"/>
        <v>0</v>
      </c>
      <c r="M25" s="45">
        <f t="shared" si="7"/>
        <v>0</v>
      </c>
      <c r="N25" s="45">
        <f t="shared" si="8"/>
        <v>0</v>
      </c>
      <c r="O25" s="72"/>
    </row>
    <row r="26" spans="1:15" ht="30.6" customHeight="1" x14ac:dyDescent="0.25">
      <c r="A26" s="12" t="s">
        <v>618</v>
      </c>
      <c r="B26" s="12" t="s">
        <v>243</v>
      </c>
      <c r="C26" s="48">
        <v>6</v>
      </c>
      <c r="D26" s="59">
        <v>12.8</v>
      </c>
      <c r="E26" s="36">
        <v>0.21</v>
      </c>
      <c r="F26" s="56">
        <f t="shared" si="0"/>
        <v>15.488</v>
      </c>
      <c r="G26" s="56">
        <f t="shared" si="1"/>
        <v>76.800000000000011</v>
      </c>
      <c r="H26" s="56">
        <f t="shared" si="2"/>
        <v>92.927999999999997</v>
      </c>
      <c r="I26" s="12" t="s">
        <v>18</v>
      </c>
      <c r="J26" s="12">
        <v>1</v>
      </c>
      <c r="K26" s="71"/>
      <c r="L26" s="45">
        <f t="shared" si="6"/>
        <v>0</v>
      </c>
      <c r="M26" s="45">
        <f t="shared" si="7"/>
        <v>0</v>
      </c>
      <c r="N26" s="45">
        <f t="shared" si="8"/>
        <v>0</v>
      </c>
      <c r="O26" s="72"/>
    </row>
    <row r="27" spans="1:15" ht="33" customHeight="1" x14ac:dyDescent="0.25">
      <c r="A27" s="12" t="s">
        <v>619</v>
      </c>
      <c r="B27" s="12" t="s">
        <v>244</v>
      </c>
      <c r="C27" s="48">
        <v>9</v>
      </c>
      <c r="D27" s="59">
        <v>12.8</v>
      </c>
      <c r="E27" s="36">
        <v>0.21</v>
      </c>
      <c r="F27" s="56">
        <f t="shared" si="0"/>
        <v>15.488</v>
      </c>
      <c r="G27" s="56">
        <f t="shared" si="1"/>
        <v>115.2</v>
      </c>
      <c r="H27" s="56">
        <f t="shared" si="2"/>
        <v>139.392</v>
      </c>
      <c r="I27" s="12" t="s">
        <v>18</v>
      </c>
      <c r="J27" s="12">
        <v>1</v>
      </c>
      <c r="K27" s="71"/>
      <c r="L27" s="45">
        <f t="shared" si="6"/>
        <v>0</v>
      </c>
      <c r="M27" s="45">
        <f t="shared" si="7"/>
        <v>0</v>
      </c>
      <c r="N27" s="45">
        <f t="shared" si="8"/>
        <v>0</v>
      </c>
      <c r="O27" s="72"/>
    </row>
    <row r="28" spans="1:15" ht="35.4" customHeight="1" x14ac:dyDescent="0.25">
      <c r="A28" s="55" t="s">
        <v>570</v>
      </c>
      <c r="B28" s="12" t="s">
        <v>568</v>
      </c>
      <c r="C28" s="48">
        <v>9</v>
      </c>
      <c r="D28" s="59">
        <v>27</v>
      </c>
      <c r="E28" s="36">
        <v>0.21</v>
      </c>
      <c r="F28" s="56">
        <f t="shared" si="0"/>
        <v>32.67</v>
      </c>
      <c r="G28" s="56">
        <f t="shared" si="1"/>
        <v>243</v>
      </c>
      <c r="H28" s="56">
        <f t="shared" si="2"/>
        <v>294.03000000000003</v>
      </c>
      <c r="I28" s="12" t="s">
        <v>238</v>
      </c>
      <c r="J28" s="12">
        <v>50</v>
      </c>
      <c r="K28" s="71"/>
      <c r="L28" s="45">
        <f t="shared" si="6"/>
        <v>0</v>
      </c>
      <c r="M28" s="45">
        <f t="shared" si="7"/>
        <v>0</v>
      </c>
      <c r="N28" s="45">
        <f t="shared" si="8"/>
        <v>0</v>
      </c>
      <c r="O28" s="72"/>
    </row>
    <row r="29" spans="1:15" ht="39" customHeight="1" x14ac:dyDescent="0.25">
      <c r="A29" s="55" t="s">
        <v>571</v>
      </c>
      <c r="B29" s="12" t="s">
        <v>566</v>
      </c>
      <c r="C29" s="48">
        <v>630</v>
      </c>
      <c r="D29" s="59">
        <v>0.51</v>
      </c>
      <c r="E29" s="36">
        <v>0.21</v>
      </c>
      <c r="F29" s="56">
        <f t="shared" si="0"/>
        <v>0.61709999999999998</v>
      </c>
      <c r="G29" s="56">
        <f t="shared" si="1"/>
        <v>321.3</v>
      </c>
      <c r="H29" s="56">
        <f t="shared" si="2"/>
        <v>388.77299999999997</v>
      </c>
      <c r="I29" s="12" t="s">
        <v>18</v>
      </c>
      <c r="J29" s="12">
        <v>1</v>
      </c>
      <c r="K29" s="71"/>
      <c r="L29" s="45">
        <f t="shared" si="6"/>
        <v>0</v>
      </c>
      <c r="M29" s="45">
        <f t="shared" si="7"/>
        <v>0</v>
      </c>
      <c r="N29" s="45">
        <f t="shared" si="8"/>
        <v>0</v>
      </c>
      <c r="O29" s="72"/>
    </row>
    <row r="30" spans="1:15" ht="61.95" customHeight="1" x14ac:dyDescent="0.25">
      <c r="A30" s="55" t="s">
        <v>572</v>
      </c>
      <c r="B30" s="12" t="s">
        <v>149</v>
      </c>
      <c r="C30" s="48">
        <v>18</v>
      </c>
      <c r="D30" s="59">
        <v>28</v>
      </c>
      <c r="E30" s="37">
        <v>0.1</v>
      </c>
      <c r="F30" s="56">
        <f t="shared" si="0"/>
        <v>30.800000000000004</v>
      </c>
      <c r="G30" s="56">
        <f t="shared" si="1"/>
        <v>504</v>
      </c>
      <c r="H30" s="56">
        <f t="shared" si="2"/>
        <v>554.40000000000009</v>
      </c>
      <c r="I30" s="12" t="s">
        <v>238</v>
      </c>
      <c r="J30" s="12">
        <v>12</v>
      </c>
      <c r="K30" s="71"/>
      <c r="L30" s="45">
        <f t="shared" si="6"/>
        <v>0</v>
      </c>
      <c r="M30" s="45">
        <f t="shared" si="7"/>
        <v>0</v>
      </c>
      <c r="N30" s="45">
        <f t="shared" si="8"/>
        <v>0</v>
      </c>
      <c r="O30" s="72"/>
    </row>
    <row r="31" spans="1:15" ht="61.95" customHeight="1" x14ac:dyDescent="0.25">
      <c r="A31" s="55" t="s">
        <v>573</v>
      </c>
      <c r="B31" s="12" t="s">
        <v>150</v>
      </c>
      <c r="C31" s="48">
        <v>6</v>
      </c>
      <c r="D31" s="59">
        <v>28</v>
      </c>
      <c r="E31" s="36">
        <v>0.1</v>
      </c>
      <c r="F31" s="56">
        <f t="shared" si="0"/>
        <v>30.800000000000004</v>
      </c>
      <c r="G31" s="56">
        <f t="shared" si="1"/>
        <v>168</v>
      </c>
      <c r="H31" s="56">
        <f t="shared" si="2"/>
        <v>184.8</v>
      </c>
      <c r="I31" s="12" t="s">
        <v>238</v>
      </c>
      <c r="J31" s="12">
        <v>12</v>
      </c>
      <c r="K31" s="71"/>
      <c r="L31" s="45">
        <f t="shared" si="6"/>
        <v>0</v>
      </c>
      <c r="M31" s="45">
        <f t="shared" si="7"/>
        <v>0</v>
      </c>
      <c r="N31" s="45">
        <f t="shared" si="8"/>
        <v>0</v>
      </c>
      <c r="O31" s="72"/>
    </row>
    <row r="32" spans="1:15" ht="61.95" customHeight="1" x14ac:dyDescent="0.25">
      <c r="A32" s="55" t="s">
        <v>574</v>
      </c>
      <c r="B32" s="12" t="s">
        <v>151</v>
      </c>
      <c r="C32" s="48">
        <v>108</v>
      </c>
      <c r="D32" s="59">
        <v>28</v>
      </c>
      <c r="E32" s="37">
        <v>0.1</v>
      </c>
      <c r="F32" s="56">
        <f t="shared" si="0"/>
        <v>30.800000000000004</v>
      </c>
      <c r="G32" s="56">
        <f t="shared" si="1"/>
        <v>3024</v>
      </c>
      <c r="H32" s="56">
        <f t="shared" si="2"/>
        <v>3326.4000000000005</v>
      </c>
      <c r="I32" s="12" t="s">
        <v>238</v>
      </c>
      <c r="J32" s="12">
        <v>12</v>
      </c>
      <c r="K32" s="71"/>
      <c r="L32" s="45">
        <f t="shared" si="6"/>
        <v>0</v>
      </c>
      <c r="M32" s="45">
        <f t="shared" si="7"/>
        <v>0</v>
      </c>
      <c r="N32" s="45">
        <f t="shared" si="8"/>
        <v>0</v>
      </c>
      <c r="O32" s="72"/>
    </row>
    <row r="33" spans="1:15" ht="61.95" customHeight="1" x14ac:dyDescent="0.25">
      <c r="A33" s="55" t="s">
        <v>575</v>
      </c>
      <c r="B33" s="12" t="s">
        <v>163</v>
      </c>
      <c r="C33" s="48">
        <v>9</v>
      </c>
      <c r="D33" s="59">
        <v>2.41</v>
      </c>
      <c r="E33" s="36">
        <v>0.1</v>
      </c>
      <c r="F33" s="56">
        <f t="shared" si="0"/>
        <v>2.6510000000000002</v>
      </c>
      <c r="G33" s="56">
        <f t="shared" si="1"/>
        <v>21.69</v>
      </c>
      <c r="H33" s="56">
        <f t="shared" si="2"/>
        <v>23.859000000000002</v>
      </c>
      <c r="I33" s="12" t="s">
        <v>18</v>
      </c>
      <c r="J33" s="12">
        <v>1</v>
      </c>
      <c r="K33" s="71"/>
      <c r="L33" s="45">
        <f t="shared" si="6"/>
        <v>0</v>
      </c>
      <c r="M33" s="45">
        <f t="shared" si="7"/>
        <v>0</v>
      </c>
      <c r="N33" s="45">
        <f t="shared" si="8"/>
        <v>0</v>
      </c>
      <c r="O33" s="72"/>
    </row>
    <row r="34" spans="1:15" ht="61.95" customHeight="1" x14ac:dyDescent="0.25">
      <c r="A34" s="55" t="s">
        <v>576</v>
      </c>
      <c r="B34" s="12" t="s">
        <v>164</v>
      </c>
      <c r="C34" s="48">
        <v>18</v>
      </c>
      <c r="D34" s="59">
        <v>2.41</v>
      </c>
      <c r="E34" s="36">
        <v>0.1</v>
      </c>
      <c r="F34" s="56">
        <f t="shared" si="0"/>
        <v>2.6510000000000002</v>
      </c>
      <c r="G34" s="56">
        <f t="shared" si="1"/>
        <v>43.38</v>
      </c>
      <c r="H34" s="56">
        <f t="shared" si="2"/>
        <v>47.718000000000004</v>
      </c>
      <c r="I34" s="12" t="s">
        <v>18</v>
      </c>
      <c r="J34" s="12">
        <v>1</v>
      </c>
      <c r="K34" s="71"/>
      <c r="L34" s="45">
        <f t="shared" si="6"/>
        <v>0</v>
      </c>
      <c r="M34" s="45">
        <f t="shared" si="7"/>
        <v>0</v>
      </c>
      <c r="N34" s="45">
        <f t="shared" si="8"/>
        <v>0</v>
      </c>
      <c r="O34" s="72"/>
    </row>
    <row r="35" spans="1:15" ht="61.95" customHeight="1" x14ac:dyDescent="0.25">
      <c r="A35" s="55" t="s">
        <v>577</v>
      </c>
      <c r="B35" s="12" t="s">
        <v>161</v>
      </c>
      <c r="C35" s="48">
        <v>27</v>
      </c>
      <c r="D35" s="59">
        <v>2.41</v>
      </c>
      <c r="E35" s="36">
        <v>0.1</v>
      </c>
      <c r="F35" s="56">
        <f t="shared" si="0"/>
        <v>2.6510000000000002</v>
      </c>
      <c r="G35" s="56">
        <f t="shared" si="1"/>
        <v>65.070000000000007</v>
      </c>
      <c r="H35" s="56">
        <f t="shared" si="2"/>
        <v>71.577000000000012</v>
      </c>
      <c r="I35" s="12" t="s">
        <v>18</v>
      </c>
      <c r="J35" s="12">
        <v>1</v>
      </c>
      <c r="K35" s="71"/>
      <c r="L35" s="45">
        <f t="shared" si="6"/>
        <v>0</v>
      </c>
      <c r="M35" s="45">
        <f t="shared" si="7"/>
        <v>0</v>
      </c>
      <c r="N35" s="45">
        <f t="shared" si="8"/>
        <v>0</v>
      </c>
      <c r="O35" s="72"/>
    </row>
    <row r="36" spans="1:15" ht="61.95" customHeight="1" x14ac:dyDescent="0.25">
      <c r="A36" s="55" t="s">
        <v>578</v>
      </c>
      <c r="B36" s="12" t="s">
        <v>162</v>
      </c>
      <c r="C36" s="48">
        <v>9</v>
      </c>
      <c r="D36" s="59">
        <v>2.41</v>
      </c>
      <c r="E36" s="36">
        <v>0.1</v>
      </c>
      <c r="F36" s="56">
        <f t="shared" si="0"/>
        <v>2.6510000000000002</v>
      </c>
      <c r="G36" s="56">
        <f t="shared" si="1"/>
        <v>21.69</v>
      </c>
      <c r="H36" s="56">
        <f t="shared" si="2"/>
        <v>23.859000000000002</v>
      </c>
      <c r="I36" s="12" t="s">
        <v>18</v>
      </c>
      <c r="J36" s="12">
        <v>1</v>
      </c>
      <c r="K36" s="71"/>
      <c r="L36" s="45">
        <f t="shared" si="6"/>
        <v>0</v>
      </c>
      <c r="M36" s="45">
        <f t="shared" si="7"/>
        <v>0</v>
      </c>
      <c r="N36" s="45">
        <f t="shared" si="8"/>
        <v>0</v>
      </c>
      <c r="O36" s="72"/>
    </row>
    <row r="37" spans="1:15" ht="61.95" customHeight="1" x14ac:dyDescent="0.25">
      <c r="A37" s="55" t="s">
        <v>579</v>
      </c>
      <c r="B37" s="12" t="s">
        <v>160</v>
      </c>
      <c r="C37" s="48">
        <v>45</v>
      </c>
      <c r="D37" s="59">
        <v>2.41</v>
      </c>
      <c r="E37" s="36">
        <v>0.1</v>
      </c>
      <c r="F37" s="56">
        <f t="shared" si="0"/>
        <v>2.6510000000000002</v>
      </c>
      <c r="G37" s="56">
        <f t="shared" si="1"/>
        <v>108.45</v>
      </c>
      <c r="H37" s="56">
        <f t="shared" si="2"/>
        <v>119.29500000000002</v>
      </c>
      <c r="I37" s="12" t="s">
        <v>18</v>
      </c>
      <c r="J37" s="12">
        <v>1</v>
      </c>
      <c r="K37" s="71"/>
      <c r="L37" s="45">
        <f t="shared" si="6"/>
        <v>0</v>
      </c>
      <c r="M37" s="45">
        <f t="shared" si="7"/>
        <v>0</v>
      </c>
      <c r="N37" s="45">
        <f t="shared" si="8"/>
        <v>0</v>
      </c>
      <c r="O37" s="72"/>
    </row>
    <row r="38" spans="1:15" ht="61.95" customHeight="1" x14ac:dyDescent="0.25">
      <c r="A38" s="55" t="s">
        <v>580</v>
      </c>
      <c r="B38" s="12" t="s">
        <v>156</v>
      </c>
      <c r="C38" s="48">
        <v>105</v>
      </c>
      <c r="D38" s="59">
        <v>0.94</v>
      </c>
      <c r="E38" s="36">
        <v>0.1</v>
      </c>
      <c r="F38" s="56">
        <f t="shared" si="0"/>
        <v>1.034</v>
      </c>
      <c r="G38" s="56">
        <f t="shared" si="1"/>
        <v>98.699999999999989</v>
      </c>
      <c r="H38" s="56">
        <f t="shared" si="2"/>
        <v>108.57000000000001</v>
      </c>
      <c r="I38" s="12" t="s">
        <v>18</v>
      </c>
      <c r="J38" s="12">
        <v>1</v>
      </c>
      <c r="K38" s="71"/>
      <c r="L38" s="45">
        <f t="shared" si="6"/>
        <v>0</v>
      </c>
      <c r="M38" s="45">
        <f t="shared" si="7"/>
        <v>0</v>
      </c>
      <c r="N38" s="45">
        <f t="shared" si="8"/>
        <v>0</v>
      </c>
      <c r="O38" s="72"/>
    </row>
    <row r="39" spans="1:15" ht="61.95" customHeight="1" x14ac:dyDescent="0.25">
      <c r="A39" s="55" t="s">
        <v>581</v>
      </c>
      <c r="B39" s="12" t="s">
        <v>157</v>
      </c>
      <c r="C39" s="48">
        <v>168</v>
      </c>
      <c r="D39" s="59">
        <v>0.94</v>
      </c>
      <c r="E39" s="36">
        <v>0.1</v>
      </c>
      <c r="F39" s="56">
        <f t="shared" si="0"/>
        <v>1.034</v>
      </c>
      <c r="G39" s="56">
        <f t="shared" si="1"/>
        <v>157.91999999999999</v>
      </c>
      <c r="H39" s="56">
        <f t="shared" si="2"/>
        <v>173.71200000000002</v>
      </c>
      <c r="I39" s="12" t="s">
        <v>18</v>
      </c>
      <c r="J39" s="12">
        <v>1</v>
      </c>
      <c r="K39" s="71"/>
      <c r="L39" s="45">
        <f t="shared" si="6"/>
        <v>0</v>
      </c>
      <c r="M39" s="45">
        <f t="shared" si="7"/>
        <v>0</v>
      </c>
      <c r="N39" s="45">
        <f t="shared" si="8"/>
        <v>0</v>
      </c>
      <c r="O39" s="72"/>
    </row>
    <row r="40" spans="1:15" ht="61.95" customHeight="1" x14ac:dyDescent="0.25">
      <c r="A40" s="55" t="s">
        <v>582</v>
      </c>
      <c r="B40" s="12" t="s">
        <v>158</v>
      </c>
      <c r="C40" s="48">
        <v>438</v>
      </c>
      <c r="D40" s="59">
        <v>0.94</v>
      </c>
      <c r="E40" s="36">
        <v>0.1</v>
      </c>
      <c r="F40" s="56">
        <f t="shared" si="0"/>
        <v>1.034</v>
      </c>
      <c r="G40" s="56">
        <f t="shared" si="1"/>
        <v>411.71999999999997</v>
      </c>
      <c r="H40" s="56">
        <f t="shared" si="2"/>
        <v>452.892</v>
      </c>
      <c r="I40" s="12" t="s">
        <v>18</v>
      </c>
      <c r="J40" s="12">
        <v>1</v>
      </c>
      <c r="K40" s="71"/>
      <c r="L40" s="45">
        <f t="shared" si="6"/>
        <v>0</v>
      </c>
      <c r="M40" s="45">
        <f t="shared" si="7"/>
        <v>0</v>
      </c>
      <c r="N40" s="45">
        <f t="shared" si="8"/>
        <v>0</v>
      </c>
      <c r="O40" s="72"/>
    </row>
    <row r="41" spans="1:15" ht="61.95" customHeight="1" x14ac:dyDescent="0.25">
      <c r="A41" s="55" t="s">
        <v>583</v>
      </c>
      <c r="B41" s="12" t="s">
        <v>159</v>
      </c>
      <c r="C41" s="48">
        <v>225</v>
      </c>
      <c r="D41" s="59">
        <v>0.94</v>
      </c>
      <c r="E41" s="36">
        <v>0.1</v>
      </c>
      <c r="F41" s="56">
        <f t="shared" si="0"/>
        <v>1.034</v>
      </c>
      <c r="G41" s="56">
        <f t="shared" si="1"/>
        <v>211.5</v>
      </c>
      <c r="H41" s="56">
        <f t="shared" si="2"/>
        <v>232.65</v>
      </c>
      <c r="I41" s="12" t="s">
        <v>18</v>
      </c>
      <c r="J41" s="12">
        <v>1</v>
      </c>
      <c r="K41" s="71"/>
      <c r="L41" s="45">
        <f t="shared" si="6"/>
        <v>0</v>
      </c>
      <c r="M41" s="45">
        <f t="shared" si="7"/>
        <v>0</v>
      </c>
      <c r="N41" s="45">
        <f t="shared" si="8"/>
        <v>0</v>
      </c>
      <c r="O41" s="72"/>
    </row>
    <row r="42" spans="1:15" ht="41.4" customHeight="1" x14ac:dyDescent="0.25">
      <c r="A42" s="55" t="s">
        <v>584</v>
      </c>
      <c r="B42" s="12" t="s">
        <v>153</v>
      </c>
      <c r="C42" s="48">
        <v>39</v>
      </c>
      <c r="D42" s="59">
        <v>43.82</v>
      </c>
      <c r="E42" s="36">
        <v>0.1</v>
      </c>
      <c r="F42" s="56">
        <f t="shared" si="0"/>
        <v>48.202000000000005</v>
      </c>
      <c r="G42" s="56">
        <f t="shared" si="1"/>
        <v>1708.98</v>
      </c>
      <c r="H42" s="56">
        <f t="shared" si="2"/>
        <v>1879.8780000000002</v>
      </c>
      <c r="I42" s="12" t="s">
        <v>18</v>
      </c>
      <c r="J42" s="12">
        <v>1</v>
      </c>
      <c r="K42" s="71"/>
      <c r="L42" s="45">
        <f t="shared" si="6"/>
        <v>0</v>
      </c>
      <c r="M42" s="45">
        <f t="shared" si="7"/>
        <v>0</v>
      </c>
      <c r="N42" s="45">
        <f t="shared" si="8"/>
        <v>0</v>
      </c>
      <c r="O42" s="72"/>
    </row>
    <row r="43" spans="1:15" ht="38.4" customHeight="1" x14ac:dyDescent="0.25">
      <c r="A43" s="55" t="s">
        <v>585</v>
      </c>
      <c r="B43" s="12" t="s">
        <v>154</v>
      </c>
      <c r="C43" s="48">
        <v>75</v>
      </c>
      <c r="D43" s="59">
        <v>43.82</v>
      </c>
      <c r="E43" s="36">
        <v>0.1</v>
      </c>
      <c r="F43" s="56">
        <f t="shared" si="0"/>
        <v>48.202000000000005</v>
      </c>
      <c r="G43" s="56">
        <f t="shared" si="1"/>
        <v>3286.5</v>
      </c>
      <c r="H43" s="56">
        <f t="shared" si="2"/>
        <v>3615.1500000000005</v>
      </c>
      <c r="I43" s="12" t="s">
        <v>18</v>
      </c>
      <c r="J43" s="12">
        <v>1</v>
      </c>
      <c r="K43" s="71"/>
      <c r="L43" s="45">
        <f t="shared" si="6"/>
        <v>0</v>
      </c>
      <c r="M43" s="45">
        <f t="shared" si="7"/>
        <v>0</v>
      </c>
      <c r="N43" s="45">
        <f t="shared" si="8"/>
        <v>0</v>
      </c>
      <c r="O43" s="72"/>
    </row>
    <row r="44" spans="1:15" ht="40.799999999999997" customHeight="1" x14ac:dyDescent="0.25">
      <c r="A44" s="55" t="s">
        <v>586</v>
      </c>
      <c r="B44" s="12" t="s">
        <v>155</v>
      </c>
      <c r="C44" s="48">
        <v>63</v>
      </c>
      <c r="D44" s="59">
        <v>43.82</v>
      </c>
      <c r="E44" s="36">
        <v>0.1</v>
      </c>
      <c r="F44" s="56">
        <f t="shared" si="0"/>
        <v>48.202000000000005</v>
      </c>
      <c r="G44" s="56">
        <f t="shared" si="1"/>
        <v>2760.66</v>
      </c>
      <c r="H44" s="56">
        <f t="shared" si="2"/>
        <v>3036.7260000000001</v>
      </c>
      <c r="I44" s="12" t="s">
        <v>18</v>
      </c>
      <c r="J44" s="12">
        <v>1</v>
      </c>
      <c r="K44" s="71"/>
      <c r="L44" s="45">
        <f t="shared" si="6"/>
        <v>0</v>
      </c>
      <c r="M44" s="45">
        <f t="shared" si="7"/>
        <v>0</v>
      </c>
      <c r="N44" s="45">
        <f t="shared" si="8"/>
        <v>0</v>
      </c>
      <c r="O44" s="72"/>
    </row>
    <row r="45" spans="1:15" ht="61.95" customHeight="1" x14ac:dyDescent="0.25">
      <c r="A45" s="55" t="s">
        <v>587</v>
      </c>
      <c r="B45" s="12" t="s">
        <v>234</v>
      </c>
      <c r="C45" s="48">
        <v>198</v>
      </c>
      <c r="D45" s="59">
        <v>0.94</v>
      </c>
      <c r="E45" s="36">
        <v>0.1</v>
      </c>
      <c r="F45" s="56">
        <f t="shared" si="0"/>
        <v>1.034</v>
      </c>
      <c r="G45" s="56">
        <f t="shared" si="1"/>
        <v>186.11999999999998</v>
      </c>
      <c r="H45" s="56">
        <f t="shared" si="2"/>
        <v>204.732</v>
      </c>
      <c r="I45" s="12" t="s">
        <v>18</v>
      </c>
      <c r="J45" s="12">
        <v>1</v>
      </c>
      <c r="K45" s="71"/>
      <c r="L45" s="45">
        <f t="shared" si="6"/>
        <v>0</v>
      </c>
      <c r="M45" s="45">
        <f t="shared" si="7"/>
        <v>0</v>
      </c>
      <c r="N45" s="45">
        <f t="shared" si="8"/>
        <v>0</v>
      </c>
      <c r="O45" s="72"/>
    </row>
    <row r="46" spans="1:15" ht="26.4" customHeight="1" x14ac:dyDescent="0.25">
      <c r="A46" s="55" t="s">
        <v>588</v>
      </c>
      <c r="B46" s="12" t="s">
        <v>698</v>
      </c>
      <c r="C46" s="48">
        <v>210</v>
      </c>
      <c r="D46" s="59">
        <v>0.26</v>
      </c>
      <c r="E46" s="36">
        <v>0.1</v>
      </c>
      <c r="F46" s="56">
        <f t="shared" si="0"/>
        <v>0.28600000000000003</v>
      </c>
      <c r="G46" s="56">
        <f t="shared" si="1"/>
        <v>54.6</v>
      </c>
      <c r="H46" s="56">
        <f t="shared" si="2"/>
        <v>60.060000000000009</v>
      </c>
      <c r="I46" s="12" t="s">
        <v>245</v>
      </c>
      <c r="J46" s="52">
        <v>1</v>
      </c>
      <c r="K46" s="71"/>
      <c r="L46" s="45">
        <f t="shared" si="6"/>
        <v>0</v>
      </c>
      <c r="M46" s="45">
        <f t="shared" si="7"/>
        <v>0</v>
      </c>
      <c r="N46" s="45">
        <f t="shared" si="8"/>
        <v>0</v>
      </c>
      <c r="O46" s="72"/>
    </row>
    <row r="47" spans="1:15" ht="61.95" customHeight="1" x14ac:dyDescent="0.25">
      <c r="A47" s="55" t="s">
        <v>589</v>
      </c>
      <c r="B47" s="12" t="s">
        <v>152</v>
      </c>
      <c r="C47" s="48">
        <v>105</v>
      </c>
      <c r="D47" s="59">
        <v>0.94</v>
      </c>
      <c r="E47" s="36">
        <v>0.1</v>
      </c>
      <c r="F47" s="56">
        <f t="shared" si="0"/>
        <v>1.034</v>
      </c>
      <c r="G47" s="56">
        <f t="shared" si="1"/>
        <v>98.699999999999989</v>
      </c>
      <c r="H47" s="56">
        <f t="shared" si="2"/>
        <v>108.57000000000001</v>
      </c>
      <c r="I47" s="12" t="s">
        <v>18</v>
      </c>
      <c r="J47" s="52">
        <v>1</v>
      </c>
      <c r="K47" s="71"/>
      <c r="L47" s="45">
        <f t="shared" si="6"/>
        <v>0</v>
      </c>
      <c r="M47" s="45">
        <f t="shared" si="7"/>
        <v>0</v>
      </c>
      <c r="N47" s="45">
        <f t="shared" si="8"/>
        <v>0</v>
      </c>
      <c r="O47" s="72"/>
    </row>
    <row r="48" spans="1:15" ht="27.6" customHeight="1" x14ac:dyDescent="0.25">
      <c r="A48" s="55" t="s">
        <v>590</v>
      </c>
      <c r="B48" s="12" t="s">
        <v>567</v>
      </c>
      <c r="C48" s="48">
        <v>390</v>
      </c>
      <c r="D48" s="59">
        <v>0.33</v>
      </c>
      <c r="E48" s="36">
        <v>0.1</v>
      </c>
      <c r="F48" s="56">
        <f t="shared" si="0"/>
        <v>0.36300000000000004</v>
      </c>
      <c r="G48" s="56">
        <f t="shared" si="1"/>
        <v>128.70000000000002</v>
      </c>
      <c r="H48" s="56">
        <f t="shared" si="2"/>
        <v>141.57000000000002</v>
      </c>
      <c r="I48" s="12" t="s">
        <v>18</v>
      </c>
      <c r="J48" s="12">
        <v>1</v>
      </c>
      <c r="K48" s="71"/>
      <c r="L48" s="45">
        <f t="shared" si="6"/>
        <v>0</v>
      </c>
      <c r="M48" s="45">
        <f t="shared" si="7"/>
        <v>0</v>
      </c>
      <c r="N48" s="45">
        <f t="shared" si="8"/>
        <v>0</v>
      </c>
      <c r="O48" s="72"/>
    </row>
    <row r="49" spans="1:15" ht="96.6" customHeight="1" x14ac:dyDescent="0.25">
      <c r="A49" s="12" t="s">
        <v>620</v>
      </c>
      <c r="B49" s="12" t="s">
        <v>186</v>
      </c>
      <c r="C49" s="48">
        <v>60</v>
      </c>
      <c r="D49" s="59">
        <v>6.05</v>
      </c>
      <c r="E49" s="36">
        <v>0.1</v>
      </c>
      <c r="F49" s="56">
        <f t="shared" si="0"/>
        <v>6.6550000000000002</v>
      </c>
      <c r="G49" s="56">
        <f t="shared" si="1"/>
        <v>363</v>
      </c>
      <c r="H49" s="56">
        <f t="shared" si="2"/>
        <v>399.3</v>
      </c>
      <c r="I49" s="12" t="s">
        <v>18</v>
      </c>
      <c r="J49" s="12">
        <v>1</v>
      </c>
      <c r="K49" s="71"/>
      <c r="L49" s="45">
        <f t="shared" si="6"/>
        <v>0</v>
      </c>
      <c r="M49" s="45">
        <f t="shared" si="7"/>
        <v>0</v>
      </c>
      <c r="N49" s="45">
        <f t="shared" si="8"/>
        <v>0</v>
      </c>
      <c r="O49" s="72"/>
    </row>
    <row r="50" spans="1:15" ht="96.6" customHeight="1" x14ac:dyDescent="0.25">
      <c r="A50" s="12" t="s">
        <v>621</v>
      </c>
      <c r="B50" s="12" t="s">
        <v>183</v>
      </c>
      <c r="C50" s="48">
        <v>24</v>
      </c>
      <c r="D50" s="59">
        <v>6.01</v>
      </c>
      <c r="E50" s="36">
        <v>0.1</v>
      </c>
      <c r="F50" s="56">
        <f t="shared" si="0"/>
        <v>6.6110000000000007</v>
      </c>
      <c r="G50" s="56">
        <f t="shared" si="1"/>
        <v>144.24</v>
      </c>
      <c r="H50" s="56">
        <f t="shared" si="2"/>
        <v>158.66400000000002</v>
      </c>
      <c r="I50" s="12" t="s">
        <v>18</v>
      </c>
      <c r="J50" s="12">
        <v>1</v>
      </c>
      <c r="K50" s="71"/>
      <c r="L50" s="45">
        <f t="shared" si="6"/>
        <v>0</v>
      </c>
      <c r="M50" s="45">
        <f t="shared" si="7"/>
        <v>0</v>
      </c>
      <c r="N50" s="45">
        <f t="shared" si="8"/>
        <v>0</v>
      </c>
      <c r="O50" s="72"/>
    </row>
    <row r="51" spans="1:15" ht="57.6" customHeight="1" x14ac:dyDescent="0.25">
      <c r="A51" s="12" t="s">
        <v>622</v>
      </c>
      <c r="B51" s="12" t="s">
        <v>203</v>
      </c>
      <c r="C51" s="48">
        <v>66</v>
      </c>
      <c r="D51" s="59">
        <v>1.38</v>
      </c>
      <c r="E51" s="36">
        <v>0.1</v>
      </c>
      <c r="F51" s="56">
        <f t="shared" si="0"/>
        <v>1.518</v>
      </c>
      <c r="G51" s="56">
        <f t="shared" si="1"/>
        <v>91.08</v>
      </c>
      <c r="H51" s="56">
        <f t="shared" si="2"/>
        <v>100.188</v>
      </c>
      <c r="I51" s="12" t="s">
        <v>18</v>
      </c>
      <c r="J51" s="12">
        <v>1</v>
      </c>
      <c r="K51" s="71"/>
      <c r="L51" s="45">
        <f t="shared" si="6"/>
        <v>0</v>
      </c>
      <c r="M51" s="45">
        <f t="shared" si="7"/>
        <v>0</v>
      </c>
      <c r="N51" s="45">
        <f t="shared" si="8"/>
        <v>0</v>
      </c>
      <c r="O51" s="72"/>
    </row>
    <row r="52" spans="1:15" ht="61.2" customHeight="1" x14ac:dyDescent="0.25">
      <c r="A52" s="12" t="s">
        <v>623</v>
      </c>
      <c r="B52" s="12" t="s">
        <v>204</v>
      </c>
      <c r="C52" s="48">
        <v>195</v>
      </c>
      <c r="D52" s="59">
        <v>1.38</v>
      </c>
      <c r="E52" s="36">
        <v>0.1</v>
      </c>
      <c r="F52" s="56">
        <f t="shared" si="0"/>
        <v>1.518</v>
      </c>
      <c r="G52" s="56">
        <f t="shared" si="1"/>
        <v>269.09999999999997</v>
      </c>
      <c r="H52" s="56">
        <f t="shared" si="2"/>
        <v>296.01</v>
      </c>
      <c r="I52" s="12" t="s">
        <v>18</v>
      </c>
      <c r="J52" s="12">
        <v>1</v>
      </c>
      <c r="K52" s="71"/>
      <c r="L52" s="45">
        <f t="shared" si="6"/>
        <v>0</v>
      </c>
      <c r="M52" s="45">
        <f t="shared" si="7"/>
        <v>0</v>
      </c>
      <c r="N52" s="45">
        <f t="shared" si="8"/>
        <v>0</v>
      </c>
      <c r="O52" s="72"/>
    </row>
    <row r="53" spans="1:15" ht="52.2" customHeight="1" x14ac:dyDescent="0.25">
      <c r="A53" s="12" t="s">
        <v>624</v>
      </c>
      <c r="B53" s="12" t="s">
        <v>205</v>
      </c>
      <c r="C53" s="48">
        <v>123</v>
      </c>
      <c r="D53" s="59">
        <v>1.38</v>
      </c>
      <c r="E53" s="36">
        <v>0.1</v>
      </c>
      <c r="F53" s="56">
        <f t="shared" si="0"/>
        <v>1.518</v>
      </c>
      <c r="G53" s="56">
        <f t="shared" si="1"/>
        <v>169.73999999999998</v>
      </c>
      <c r="H53" s="56">
        <f t="shared" si="2"/>
        <v>186.714</v>
      </c>
      <c r="I53" s="12" t="s">
        <v>18</v>
      </c>
      <c r="J53" s="12">
        <v>1</v>
      </c>
      <c r="K53" s="71"/>
      <c r="L53" s="45">
        <f t="shared" si="6"/>
        <v>0</v>
      </c>
      <c r="M53" s="45">
        <f t="shared" si="7"/>
        <v>0</v>
      </c>
      <c r="N53" s="45">
        <f t="shared" si="8"/>
        <v>0</v>
      </c>
      <c r="O53" s="72"/>
    </row>
    <row r="54" spans="1:15" ht="75.599999999999994" customHeight="1" x14ac:dyDescent="0.25">
      <c r="A54" s="12" t="s">
        <v>625</v>
      </c>
      <c r="B54" s="26" t="s">
        <v>237</v>
      </c>
      <c r="C54" s="48">
        <v>45</v>
      </c>
      <c r="D54" s="59">
        <v>1.4</v>
      </c>
      <c r="E54" s="36">
        <v>0.1</v>
      </c>
      <c r="F54" s="56">
        <f t="shared" si="0"/>
        <v>1.54</v>
      </c>
      <c r="G54" s="56">
        <f t="shared" si="1"/>
        <v>62.999999999999993</v>
      </c>
      <c r="H54" s="56">
        <f t="shared" si="2"/>
        <v>69.3</v>
      </c>
      <c r="I54" s="12" t="s">
        <v>18</v>
      </c>
      <c r="J54" s="52">
        <v>1</v>
      </c>
      <c r="K54" s="71"/>
      <c r="L54" s="45">
        <f t="shared" si="6"/>
        <v>0</v>
      </c>
      <c r="M54" s="45">
        <f t="shared" si="7"/>
        <v>0</v>
      </c>
      <c r="N54" s="45">
        <f t="shared" si="8"/>
        <v>0</v>
      </c>
      <c r="O54" s="72"/>
    </row>
    <row r="55" spans="1:15" ht="67.2" customHeight="1" x14ac:dyDescent="0.25">
      <c r="A55" s="12" t="s">
        <v>626</v>
      </c>
      <c r="B55" s="26" t="s">
        <v>184</v>
      </c>
      <c r="C55" s="48">
        <v>15</v>
      </c>
      <c r="D55" s="59">
        <v>0.85</v>
      </c>
      <c r="E55" s="36">
        <v>0.1</v>
      </c>
      <c r="F55" s="56">
        <f t="shared" si="0"/>
        <v>0.93500000000000005</v>
      </c>
      <c r="G55" s="56">
        <f t="shared" si="1"/>
        <v>12.75</v>
      </c>
      <c r="H55" s="56">
        <f t="shared" si="2"/>
        <v>14.025</v>
      </c>
      <c r="I55" s="12" t="s">
        <v>18</v>
      </c>
      <c r="J55" s="12">
        <v>1</v>
      </c>
      <c r="K55" s="71"/>
      <c r="L55" s="45">
        <f t="shared" si="6"/>
        <v>0</v>
      </c>
      <c r="M55" s="45">
        <f t="shared" si="7"/>
        <v>0</v>
      </c>
      <c r="N55" s="45">
        <f t="shared" si="8"/>
        <v>0</v>
      </c>
      <c r="O55" s="72"/>
    </row>
    <row r="56" spans="1:15" ht="66.599999999999994" customHeight="1" x14ac:dyDescent="0.25">
      <c r="A56" s="12" t="s">
        <v>627</v>
      </c>
      <c r="B56" s="12" t="s">
        <v>185</v>
      </c>
      <c r="C56" s="48">
        <v>15</v>
      </c>
      <c r="D56" s="59">
        <v>0.85</v>
      </c>
      <c r="E56" s="36">
        <v>0.1</v>
      </c>
      <c r="F56" s="56">
        <f t="shared" si="0"/>
        <v>0.93500000000000005</v>
      </c>
      <c r="G56" s="56">
        <f t="shared" si="1"/>
        <v>12.75</v>
      </c>
      <c r="H56" s="56">
        <f t="shared" si="2"/>
        <v>14.025</v>
      </c>
      <c r="I56" s="12" t="s">
        <v>18</v>
      </c>
      <c r="J56" s="12">
        <v>1</v>
      </c>
      <c r="K56" s="71"/>
      <c r="L56" s="45">
        <f t="shared" si="6"/>
        <v>0</v>
      </c>
      <c r="M56" s="45">
        <f t="shared" si="7"/>
        <v>0</v>
      </c>
      <c r="N56" s="45">
        <f t="shared" si="8"/>
        <v>0</v>
      </c>
      <c r="O56" s="72"/>
    </row>
    <row r="57" spans="1:15" ht="82.8" customHeight="1" x14ac:dyDescent="0.25">
      <c r="A57" s="12" t="s">
        <v>628</v>
      </c>
      <c r="B57" s="12" t="s">
        <v>201</v>
      </c>
      <c r="C57" s="48">
        <v>33</v>
      </c>
      <c r="D57" s="59">
        <v>7.9</v>
      </c>
      <c r="E57" s="36">
        <v>0.1</v>
      </c>
      <c r="F57" s="56">
        <f t="shared" si="0"/>
        <v>8.6900000000000013</v>
      </c>
      <c r="G57" s="56">
        <f t="shared" si="1"/>
        <v>260.7</v>
      </c>
      <c r="H57" s="56">
        <f t="shared" si="2"/>
        <v>286.77000000000004</v>
      </c>
      <c r="I57" s="12" t="s">
        <v>18</v>
      </c>
      <c r="J57" s="12">
        <v>1</v>
      </c>
      <c r="K57" s="71"/>
      <c r="L57" s="45">
        <f t="shared" si="6"/>
        <v>0</v>
      </c>
      <c r="M57" s="45">
        <f t="shared" si="7"/>
        <v>0</v>
      </c>
      <c r="N57" s="45">
        <f t="shared" si="8"/>
        <v>0</v>
      </c>
      <c r="O57" s="72"/>
    </row>
    <row r="58" spans="1:15" ht="96.6" customHeight="1" x14ac:dyDescent="0.25">
      <c r="A58" s="12" t="s">
        <v>629</v>
      </c>
      <c r="B58" s="12" t="s">
        <v>202</v>
      </c>
      <c r="C58" s="48">
        <v>42</v>
      </c>
      <c r="D58" s="59">
        <v>7.9</v>
      </c>
      <c r="E58" s="36">
        <v>0.1</v>
      </c>
      <c r="F58" s="56">
        <f t="shared" si="0"/>
        <v>8.6900000000000013</v>
      </c>
      <c r="G58" s="56">
        <f t="shared" si="1"/>
        <v>331.8</v>
      </c>
      <c r="H58" s="56">
        <f t="shared" si="2"/>
        <v>364.98000000000008</v>
      </c>
      <c r="I58" s="12" t="s">
        <v>18</v>
      </c>
      <c r="J58" s="12">
        <v>1</v>
      </c>
      <c r="K58" s="71"/>
      <c r="L58" s="45">
        <f t="shared" si="6"/>
        <v>0</v>
      </c>
      <c r="M58" s="45">
        <f t="shared" si="7"/>
        <v>0</v>
      </c>
      <c r="N58" s="45">
        <f t="shared" si="8"/>
        <v>0</v>
      </c>
      <c r="O58" s="72"/>
    </row>
    <row r="59" spans="1:15" ht="96.6" customHeight="1" x14ac:dyDescent="0.25">
      <c r="A59" s="12" t="s">
        <v>630</v>
      </c>
      <c r="B59" s="12" t="s">
        <v>167</v>
      </c>
      <c r="C59" s="48">
        <v>27</v>
      </c>
      <c r="D59" s="59">
        <v>12.8</v>
      </c>
      <c r="E59" s="36">
        <v>0.1</v>
      </c>
      <c r="F59" s="56">
        <f t="shared" si="0"/>
        <v>14.080000000000002</v>
      </c>
      <c r="G59" s="56">
        <f t="shared" si="1"/>
        <v>345.6</v>
      </c>
      <c r="H59" s="56">
        <f t="shared" si="2"/>
        <v>380.16</v>
      </c>
      <c r="I59" s="12" t="s">
        <v>18</v>
      </c>
      <c r="J59" s="12">
        <v>1</v>
      </c>
      <c r="K59" s="71"/>
      <c r="L59" s="45">
        <f t="shared" si="6"/>
        <v>0</v>
      </c>
      <c r="M59" s="45">
        <f t="shared" si="7"/>
        <v>0</v>
      </c>
      <c r="N59" s="45">
        <f t="shared" si="8"/>
        <v>0</v>
      </c>
      <c r="O59" s="72"/>
    </row>
    <row r="60" spans="1:15" ht="96.6" customHeight="1" x14ac:dyDescent="0.25">
      <c r="A60" s="12" t="s">
        <v>631</v>
      </c>
      <c r="B60" s="12" t="s">
        <v>168</v>
      </c>
      <c r="C60" s="48">
        <v>36</v>
      </c>
      <c r="D60" s="59">
        <v>12.85</v>
      </c>
      <c r="E60" s="36">
        <v>0.1</v>
      </c>
      <c r="F60" s="56">
        <f t="shared" si="0"/>
        <v>14.135000000000002</v>
      </c>
      <c r="G60" s="56">
        <f t="shared" si="1"/>
        <v>462.59999999999997</v>
      </c>
      <c r="H60" s="56">
        <f t="shared" si="2"/>
        <v>508.86000000000007</v>
      </c>
      <c r="I60" s="12" t="s">
        <v>18</v>
      </c>
      <c r="J60" s="12">
        <v>1</v>
      </c>
      <c r="K60" s="71"/>
      <c r="L60" s="45">
        <f t="shared" si="6"/>
        <v>0</v>
      </c>
      <c r="M60" s="45">
        <f t="shared" si="7"/>
        <v>0</v>
      </c>
      <c r="N60" s="45">
        <f t="shared" si="8"/>
        <v>0</v>
      </c>
      <c r="O60" s="72"/>
    </row>
    <row r="61" spans="1:15" ht="96.6" customHeight="1" x14ac:dyDescent="0.25">
      <c r="A61" s="12" t="s">
        <v>632</v>
      </c>
      <c r="B61" s="12" t="s">
        <v>169</v>
      </c>
      <c r="C61" s="48">
        <v>6</v>
      </c>
      <c r="D61" s="59">
        <v>12.85</v>
      </c>
      <c r="E61" s="36">
        <v>0.1</v>
      </c>
      <c r="F61" s="56">
        <f t="shared" si="0"/>
        <v>14.135000000000002</v>
      </c>
      <c r="G61" s="56">
        <f t="shared" si="1"/>
        <v>77.099999999999994</v>
      </c>
      <c r="H61" s="56">
        <f t="shared" si="2"/>
        <v>84.81</v>
      </c>
      <c r="I61" s="12" t="s">
        <v>18</v>
      </c>
      <c r="J61" s="12">
        <v>1</v>
      </c>
      <c r="K61" s="71"/>
      <c r="L61" s="45">
        <f t="shared" si="6"/>
        <v>0</v>
      </c>
      <c r="M61" s="45">
        <f t="shared" si="7"/>
        <v>0</v>
      </c>
      <c r="N61" s="45">
        <f t="shared" si="8"/>
        <v>0</v>
      </c>
      <c r="O61" s="72"/>
    </row>
    <row r="62" spans="1:15" ht="96.6" customHeight="1" x14ac:dyDescent="0.25">
      <c r="A62" s="12" t="s">
        <v>633</v>
      </c>
      <c r="B62" s="12" t="s">
        <v>170</v>
      </c>
      <c r="C62" s="48">
        <v>9</v>
      </c>
      <c r="D62" s="59">
        <v>12.85</v>
      </c>
      <c r="E62" s="36">
        <v>0.1</v>
      </c>
      <c r="F62" s="56">
        <f t="shared" si="0"/>
        <v>14.135000000000002</v>
      </c>
      <c r="G62" s="56">
        <f t="shared" si="1"/>
        <v>115.64999999999999</v>
      </c>
      <c r="H62" s="56">
        <f t="shared" si="2"/>
        <v>127.21500000000002</v>
      </c>
      <c r="I62" s="12" t="s">
        <v>18</v>
      </c>
      <c r="J62" s="12">
        <v>1</v>
      </c>
      <c r="K62" s="71"/>
      <c r="L62" s="45">
        <f t="shared" si="6"/>
        <v>0</v>
      </c>
      <c r="M62" s="45">
        <f t="shared" si="7"/>
        <v>0</v>
      </c>
      <c r="N62" s="45">
        <f t="shared" si="8"/>
        <v>0</v>
      </c>
      <c r="O62" s="72"/>
    </row>
    <row r="63" spans="1:15" ht="96.6" customHeight="1" x14ac:dyDescent="0.25">
      <c r="A63" s="12" t="s">
        <v>634</v>
      </c>
      <c r="B63" s="12" t="s">
        <v>172</v>
      </c>
      <c r="C63" s="48">
        <v>3</v>
      </c>
      <c r="D63" s="59">
        <v>12.91</v>
      </c>
      <c r="E63" s="36">
        <v>0.21</v>
      </c>
      <c r="F63" s="56">
        <f t="shared" si="0"/>
        <v>15.6211</v>
      </c>
      <c r="G63" s="56">
        <f t="shared" si="1"/>
        <v>38.730000000000004</v>
      </c>
      <c r="H63" s="56">
        <f t="shared" si="2"/>
        <v>46.863300000000002</v>
      </c>
      <c r="I63" s="12" t="s">
        <v>18</v>
      </c>
      <c r="J63" s="12">
        <v>1</v>
      </c>
      <c r="K63" s="71"/>
      <c r="L63" s="45">
        <f t="shared" si="6"/>
        <v>0</v>
      </c>
      <c r="M63" s="45">
        <f t="shared" si="7"/>
        <v>0</v>
      </c>
      <c r="N63" s="45">
        <f t="shared" si="8"/>
        <v>0</v>
      </c>
      <c r="O63" s="72"/>
    </row>
    <row r="64" spans="1:15" ht="96.6" customHeight="1" x14ac:dyDescent="0.25">
      <c r="A64" s="12" t="s">
        <v>635</v>
      </c>
      <c r="B64" s="12" t="s">
        <v>173</v>
      </c>
      <c r="C64" s="48">
        <v>24</v>
      </c>
      <c r="D64" s="59">
        <v>12.91</v>
      </c>
      <c r="E64" s="36">
        <v>0.1</v>
      </c>
      <c r="F64" s="56">
        <f t="shared" si="0"/>
        <v>14.201000000000001</v>
      </c>
      <c r="G64" s="56">
        <f t="shared" si="1"/>
        <v>309.84000000000003</v>
      </c>
      <c r="H64" s="56">
        <f t="shared" si="2"/>
        <v>340.82400000000001</v>
      </c>
      <c r="I64" s="12" t="s">
        <v>18</v>
      </c>
      <c r="J64" s="12">
        <v>1</v>
      </c>
      <c r="K64" s="71"/>
      <c r="L64" s="45">
        <f t="shared" si="6"/>
        <v>0</v>
      </c>
      <c r="M64" s="45">
        <f t="shared" si="7"/>
        <v>0</v>
      </c>
      <c r="N64" s="45">
        <f t="shared" si="8"/>
        <v>0</v>
      </c>
      <c r="O64" s="72"/>
    </row>
    <row r="65" spans="1:15" ht="96.6" customHeight="1" x14ac:dyDescent="0.25">
      <c r="A65" s="12" t="s">
        <v>636</v>
      </c>
      <c r="B65" s="12" t="s">
        <v>174</v>
      </c>
      <c r="C65" s="48">
        <v>24</v>
      </c>
      <c r="D65" s="59">
        <v>12.91</v>
      </c>
      <c r="E65" s="36">
        <v>0.1</v>
      </c>
      <c r="F65" s="56">
        <f t="shared" si="0"/>
        <v>14.201000000000001</v>
      </c>
      <c r="G65" s="56">
        <f t="shared" si="1"/>
        <v>309.84000000000003</v>
      </c>
      <c r="H65" s="56">
        <f t="shared" si="2"/>
        <v>340.82400000000001</v>
      </c>
      <c r="I65" s="12" t="s">
        <v>18</v>
      </c>
      <c r="J65" s="12">
        <v>1</v>
      </c>
      <c r="K65" s="71"/>
      <c r="L65" s="45">
        <f t="shared" si="6"/>
        <v>0</v>
      </c>
      <c r="M65" s="45">
        <f t="shared" si="7"/>
        <v>0</v>
      </c>
      <c r="N65" s="45">
        <f t="shared" si="8"/>
        <v>0</v>
      </c>
      <c r="O65" s="72"/>
    </row>
    <row r="66" spans="1:15" ht="96.6" customHeight="1" x14ac:dyDescent="0.25">
      <c r="A66" s="12" t="s">
        <v>637</v>
      </c>
      <c r="B66" s="12" t="s">
        <v>193</v>
      </c>
      <c r="C66" s="48">
        <v>99</v>
      </c>
      <c r="D66" s="59">
        <v>7.05</v>
      </c>
      <c r="E66" s="36">
        <v>0.1</v>
      </c>
      <c r="F66" s="56">
        <f t="shared" ref="F66:F119" si="9">D66*(1+E66)</f>
        <v>7.7550000000000008</v>
      </c>
      <c r="G66" s="56">
        <f t="shared" ref="G66:G119" si="10">D66*C66</f>
        <v>697.94999999999993</v>
      </c>
      <c r="H66" s="56">
        <f t="shared" ref="H66:H119" si="11">C66*F66</f>
        <v>767.74500000000012</v>
      </c>
      <c r="I66" s="12" t="s">
        <v>18</v>
      </c>
      <c r="J66" s="12">
        <v>1</v>
      </c>
      <c r="K66" s="71"/>
      <c r="L66" s="45">
        <f t="shared" si="6"/>
        <v>0</v>
      </c>
      <c r="M66" s="45">
        <f t="shared" si="7"/>
        <v>0</v>
      </c>
      <c r="N66" s="45">
        <f t="shared" si="8"/>
        <v>0</v>
      </c>
      <c r="O66" s="72"/>
    </row>
    <row r="67" spans="1:15" ht="96.6" customHeight="1" x14ac:dyDescent="0.25">
      <c r="A67" s="12" t="s">
        <v>638</v>
      </c>
      <c r="B67" s="12" t="s">
        <v>194</v>
      </c>
      <c r="C67" s="48">
        <v>147</v>
      </c>
      <c r="D67" s="59">
        <v>7.05</v>
      </c>
      <c r="E67" s="36">
        <v>0.1</v>
      </c>
      <c r="F67" s="56">
        <f t="shared" si="9"/>
        <v>7.7550000000000008</v>
      </c>
      <c r="G67" s="56">
        <f t="shared" si="10"/>
        <v>1036.3499999999999</v>
      </c>
      <c r="H67" s="56">
        <f t="shared" si="11"/>
        <v>1139.9850000000001</v>
      </c>
      <c r="I67" s="12" t="s">
        <v>18</v>
      </c>
      <c r="J67" s="12">
        <v>1</v>
      </c>
      <c r="K67" s="71"/>
      <c r="L67" s="45">
        <f t="shared" si="6"/>
        <v>0</v>
      </c>
      <c r="M67" s="45">
        <f t="shared" si="7"/>
        <v>0</v>
      </c>
      <c r="N67" s="45">
        <f t="shared" si="8"/>
        <v>0</v>
      </c>
      <c r="O67" s="72"/>
    </row>
    <row r="68" spans="1:15" ht="96.6" customHeight="1" x14ac:dyDescent="0.25">
      <c r="A68" s="12" t="s">
        <v>639</v>
      </c>
      <c r="B68" s="12" t="s">
        <v>195</v>
      </c>
      <c r="C68" s="48">
        <v>78</v>
      </c>
      <c r="D68" s="59">
        <v>7.05</v>
      </c>
      <c r="E68" s="36">
        <v>0.1</v>
      </c>
      <c r="F68" s="56">
        <f t="shared" si="9"/>
        <v>7.7550000000000008</v>
      </c>
      <c r="G68" s="56">
        <f t="shared" si="10"/>
        <v>549.9</v>
      </c>
      <c r="H68" s="56">
        <f t="shared" si="11"/>
        <v>604.8900000000001</v>
      </c>
      <c r="I68" s="12" t="s">
        <v>18</v>
      </c>
      <c r="J68" s="12">
        <v>1</v>
      </c>
      <c r="K68" s="71"/>
      <c r="L68" s="45">
        <f t="shared" si="6"/>
        <v>0</v>
      </c>
      <c r="M68" s="45">
        <f t="shared" si="7"/>
        <v>0</v>
      </c>
      <c r="N68" s="45">
        <f t="shared" si="8"/>
        <v>0</v>
      </c>
      <c r="O68" s="72"/>
    </row>
    <row r="69" spans="1:15" ht="96.6" customHeight="1" x14ac:dyDescent="0.25">
      <c r="A69" s="12" t="s">
        <v>640</v>
      </c>
      <c r="B69" s="12" t="s">
        <v>196</v>
      </c>
      <c r="C69" s="48">
        <v>75</v>
      </c>
      <c r="D69" s="59">
        <v>7.04</v>
      </c>
      <c r="E69" s="36">
        <v>0.1</v>
      </c>
      <c r="F69" s="56">
        <f t="shared" si="9"/>
        <v>7.7440000000000007</v>
      </c>
      <c r="G69" s="56">
        <f t="shared" si="10"/>
        <v>528</v>
      </c>
      <c r="H69" s="56">
        <f t="shared" si="11"/>
        <v>580.80000000000007</v>
      </c>
      <c r="I69" s="12" t="s">
        <v>18</v>
      </c>
      <c r="J69" s="12">
        <v>1</v>
      </c>
      <c r="K69" s="71"/>
      <c r="L69" s="45">
        <f t="shared" si="6"/>
        <v>0</v>
      </c>
      <c r="M69" s="45">
        <f t="shared" si="7"/>
        <v>0</v>
      </c>
      <c r="N69" s="45">
        <f t="shared" si="8"/>
        <v>0</v>
      </c>
      <c r="O69" s="72"/>
    </row>
    <row r="70" spans="1:15" ht="96.6" customHeight="1" x14ac:dyDescent="0.25">
      <c r="A70" s="12" t="s">
        <v>641</v>
      </c>
      <c r="B70" s="12" t="s">
        <v>197</v>
      </c>
      <c r="C70" s="48">
        <v>54</v>
      </c>
      <c r="D70" s="59">
        <v>7.05</v>
      </c>
      <c r="E70" s="36">
        <v>0.1</v>
      </c>
      <c r="F70" s="56">
        <f t="shared" si="9"/>
        <v>7.7550000000000008</v>
      </c>
      <c r="G70" s="56">
        <f t="shared" si="10"/>
        <v>380.7</v>
      </c>
      <c r="H70" s="56">
        <f t="shared" si="11"/>
        <v>418.77000000000004</v>
      </c>
      <c r="I70" s="12" t="s">
        <v>18</v>
      </c>
      <c r="J70" s="12">
        <v>1</v>
      </c>
      <c r="K70" s="71"/>
      <c r="L70" s="45">
        <f t="shared" si="6"/>
        <v>0</v>
      </c>
      <c r="M70" s="45">
        <f t="shared" si="7"/>
        <v>0</v>
      </c>
      <c r="N70" s="45">
        <f t="shared" si="8"/>
        <v>0</v>
      </c>
      <c r="O70" s="72"/>
    </row>
    <row r="71" spans="1:15" ht="96.6" customHeight="1" x14ac:dyDescent="0.25">
      <c r="A71" s="12" t="s">
        <v>642</v>
      </c>
      <c r="B71" s="12" t="s">
        <v>198</v>
      </c>
      <c r="C71" s="48">
        <v>51</v>
      </c>
      <c r="D71" s="59">
        <v>7.05</v>
      </c>
      <c r="E71" s="37">
        <v>0.1</v>
      </c>
      <c r="F71" s="56">
        <f t="shared" si="9"/>
        <v>7.7550000000000008</v>
      </c>
      <c r="G71" s="56">
        <f t="shared" si="10"/>
        <v>359.55</v>
      </c>
      <c r="H71" s="56">
        <f t="shared" si="11"/>
        <v>395.50500000000005</v>
      </c>
      <c r="I71" s="12" t="s">
        <v>18</v>
      </c>
      <c r="J71" s="12">
        <v>1</v>
      </c>
      <c r="K71" s="71"/>
      <c r="L71" s="45">
        <f t="shared" si="6"/>
        <v>0</v>
      </c>
      <c r="M71" s="45">
        <f t="shared" si="7"/>
        <v>0</v>
      </c>
      <c r="N71" s="45">
        <f t="shared" si="8"/>
        <v>0</v>
      </c>
      <c r="O71" s="72"/>
    </row>
    <row r="72" spans="1:15" ht="96.6" customHeight="1" x14ac:dyDescent="0.25">
      <c r="A72" s="12" t="s">
        <v>643</v>
      </c>
      <c r="B72" s="12" t="s">
        <v>199</v>
      </c>
      <c r="C72" s="48">
        <v>102</v>
      </c>
      <c r="D72" s="59">
        <v>7.05</v>
      </c>
      <c r="E72" s="37">
        <v>0.1</v>
      </c>
      <c r="F72" s="56">
        <f t="shared" si="9"/>
        <v>7.7550000000000008</v>
      </c>
      <c r="G72" s="56">
        <f t="shared" si="10"/>
        <v>719.1</v>
      </c>
      <c r="H72" s="56">
        <f t="shared" si="11"/>
        <v>791.0100000000001</v>
      </c>
      <c r="I72" s="12" t="s">
        <v>18</v>
      </c>
      <c r="J72" s="12">
        <v>1</v>
      </c>
      <c r="K72" s="71"/>
      <c r="L72" s="45">
        <f t="shared" si="6"/>
        <v>0</v>
      </c>
      <c r="M72" s="45">
        <f t="shared" si="7"/>
        <v>0</v>
      </c>
      <c r="N72" s="45">
        <f t="shared" si="8"/>
        <v>0</v>
      </c>
      <c r="O72" s="72"/>
    </row>
    <row r="73" spans="1:15" ht="96.6" customHeight="1" x14ac:dyDescent="0.25">
      <c r="A73" s="12" t="s">
        <v>644</v>
      </c>
      <c r="B73" s="12" t="s">
        <v>200</v>
      </c>
      <c r="C73" s="48">
        <v>105</v>
      </c>
      <c r="D73" s="59">
        <v>7.05</v>
      </c>
      <c r="E73" s="37">
        <v>0.1</v>
      </c>
      <c r="F73" s="56">
        <f t="shared" si="9"/>
        <v>7.7550000000000008</v>
      </c>
      <c r="G73" s="56">
        <f t="shared" si="10"/>
        <v>740.25</v>
      </c>
      <c r="H73" s="56">
        <f t="shared" si="11"/>
        <v>814.27500000000009</v>
      </c>
      <c r="I73" s="12" t="s">
        <v>18</v>
      </c>
      <c r="J73" s="12">
        <v>1</v>
      </c>
      <c r="K73" s="71"/>
      <c r="L73" s="45">
        <f t="shared" si="6"/>
        <v>0</v>
      </c>
      <c r="M73" s="45">
        <f t="shared" si="7"/>
        <v>0</v>
      </c>
      <c r="N73" s="45">
        <f t="shared" si="8"/>
        <v>0</v>
      </c>
      <c r="O73" s="72"/>
    </row>
    <row r="74" spans="1:15" ht="96.6" customHeight="1" x14ac:dyDescent="0.25">
      <c r="A74" s="12" t="s">
        <v>645</v>
      </c>
      <c r="B74" s="12" t="s">
        <v>166</v>
      </c>
      <c r="C74" s="48">
        <v>24</v>
      </c>
      <c r="D74" s="59">
        <v>6.05</v>
      </c>
      <c r="E74" s="36">
        <v>0.1</v>
      </c>
      <c r="F74" s="56">
        <f t="shared" si="9"/>
        <v>6.6550000000000002</v>
      </c>
      <c r="G74" s="56">
        <f t="shared" si="10"/>
        <v>145.19999999999999</v>
      </c>
      <c r="H74" s="56">
        <f t="shared" si="11"/>
        <v>159.72</v>
      </c>
      <c r="I74" s="12" t="s">
        <v>18</v>
      </c>
      <c r="J74" s="12">
        <v>1</v>
      </c>
      <c r="K74" s="71"/>
      <c r="L74" s="45">
        <f t="shared" si="6"/>
        <v>0</v>
      </c>
      <c r="M74" s="45">
        <f t="shared" si="7"/>
        <v>0</v>
      </c>
      <c r="N74" s="45">
        <f t="shared" si="8"/>
        <v>0</v>
      </c>
      <c r="O74" s="72"/>
    </row>
    <row r="75" spans="1:15" ht="96.6" customHeight="1" x14ac:dyDescent="0.25">
      <c r="A75" s="12" t="s">
        <v>646</v>
      </c>
      <c r="B75" s="12" t="s">
        <v>175</v>
      </c>
      <c r="C75" s="48">
        <v>6</v>
      </c>
      <c r="D75" s="59">
        <v>6.57</v>
      </c>
      <c r="E75" s="36">
        <v>0.1</v>
      </c>
      <c r="F75" s="56">
        <f t="shared" si="9"/>
        <v>7.2270000000000012</v>
      </c>
      <c r="G75" s="56">
        <f t="shared" si="10"/>
        <v>39.42</v>
      </c>
      <c r="H75" s="56">
        <f t="shared" si="11"/>
        <v>43.362000000000009</v>
      </c>
      <c r="I75" s="12" t="s">
        <v>18</v>
      </c>
      <c r="J75" s="12">
        <v>1</v>
      </c>
      <c r="K75" s="71"/>
      <c r="L75" s="45">
        <f t="shared" si="6"/>
        <v>0</v>
      </c>
      <c r="M75" s="45">
        <f t="shared" si="7"/>
        <v>0</v>
      </c>
      <c r="N75" s="45">
        <f t="shared" si="8"/>
        <v>0</v>
      </c>
      <c r="O75" s="72"/>
    </row>
    <row r="76" spans="1:15" ht="96.6" customHeight="1" x14ac:dyDescent="0.25">
      <c r="A76" s="12" t="s">
        <v>647</v>
      </c>
      <c r="B76" s="12" t="s">
        <v>176</v>
      </c>
      <c r="C76" s="48">
        <v>6</v>
      </c>
      <c r="D76" s="59">
        <v>6.57</v>
      </c>
      <c r="E76" s="36">
        <v>0.1</v>
      </c>
      <c r="F76" s="56">
        <f t="shared" si="9"/>
        <v>7.2270000000000012</v>
      </c>
      <c r="G76" s="56">
        <f t="shared" si="10"/>
        <v>39.42</v>
      </c>
      <c r="H76" s="56">
        <f t="shared" si="11"/>
        <v>43.362000000000009</v>
      </c>
      <c r="I76" s="12" t="s">
        <v>18</v>
      </c>
      <c r="J76" s="12">
        <v>1</v>
      </c>
      <c r="K76" s="71"/>
      <c r="L76" s="45">
        <f t="shared" si="6"/>
        <v>0</v>
      </c>
      <c r="M76" s="45">
        <f t="shared" si="7"/>
        <v>0</v>
      </c>
      <c r="N76" s="45">
        <f t="shared" si="8"/>
        <v>0</v>
      </c>
      <c r="O76" s="72"/>
    </row>
    <row r="77" spans="1:15" ht="96.6" customHeight="1" x14ac:dyDescent="0.25">
      <c r="A77" s="12" t="s">
        <v>648</v>
      </c>
      <c r="B77" s="12" t="s">
        <v>177</v>
      </c>
      <c r="C77" s="48">
        <v>6</v>
      </c>
      <c r="D77" s="59">
        <v>6.57</v>
      </c>
      <c r="E77" s="36">
        <v>0.1</v>
      </c>
      <c r="F77" s="56">
        <f t="shared" si="9"/>
        <v>7.2270000000000012</v>
      </c>
      <c r="G77" s="56">
        <f t="shared" si="10"/>
        <v>39.42</v>
      </c>
      <c r="H77" s="56">
        <f t="shared" si="11"/>
        <v>43.362000000000009</v>
      </c>
      <c r="I77" s="12" t="s">
        <v>18</v>
      </c>
      <c r="J77" s="12">
        <v>1</v>
      </c>
      <c r="K77" s="71"/>
      <c r="L77" s="45">
        <f t="shared" si="6"/>
        <v>0</v>
      </c>
      <c r="M77" s="45">
        <f t="shared" si="7"/>
        <v>0</v>
      </c>
      <c r="N77" s="45">
        <f t="shared" si="8"/>
        <v>0</v>
      </c>
      <c r="O77" s="72"/>
    </row>
    <row r="78" spans="1:15" ht="96.6" customHeight="1" x14ac:dyDescent="0.25">
      <c r="A78" s="12" t="s">
        <v>649</v>
      </c>
      <c r="B78" s="12" t="s">
        <v>178</v>
      </c>
      <c r="C78" s="48">
        <v>21</v>
      </c>
      <c r="D78" s="59">
        <v>6.57</v>
      </c>
      <c r="E78" s="36">
        <v>0.1</v>
      </c>
      <c r="F78" s="56">
        <f t="shared" si="9"/>
        <v>7.2270000000000012</v>
      </c>
      <c r="G78" s="56">
        <f t="shared" si="10"/>
        <v>137.97</v>
      </c>
      <c r="H78" s="56">
        <f t="shared" si="11"/>
        <v>151.76700000000002</v>
      </c>
      <c r="I78" s="12" t="s">
        <v>18</v>
      </c>
      <c r="J78" s="12">
        <v>1</v>
      </c>
      <c r="K78" s="71"/>
      <c r="L78" s="45">
        <f t="shared" si="6"/>
        <v>0</v>
      </c>
      <c r="M78" s="45">
        <f t="shared" si="7"/>
        <v>0</v>
      </c>
      <c r="N78" s="45">
        <f t="shared" si="8"/>
        <v>0</v>
      </c>
      <c r="O78" s="72"/>
    </row>
    <row r="79" spans="1:15" ht="96.6" customHeight="1" x14ac:dyDescent="0.25">
      <c r="A79" s="12" t="s">
        <v>650</v>
      </c>
      <c r="B79" s="12" t="s">
        <v>179</v>
      </c>
      <c r="C79" s="48">
        <v>21</v>
      </c>
      <c r="D79" s="59">
        <v>6.57</v>
      </c>
      <c r="E79" s="36">
        <v>0.1</v>
      </c>
      <c r="F79" s="56">
        <f t="shared" si="9"/>
        <v>7.2270000000000012</v>
      </c>
      <c r="G79" s="56">
        <f t="shared" si="10"/>
        <v>137.97</v>
      </c>
      <c r="H79" s="56">
        <f t="shared" si="11"/>
        <v>151.76700000000002</v>
      </c>
      <c r="I79" s="12" t="s">
        <v>18</v>
      </c>
      <c r="J79" s="12">
        <v>1</v>
      </c>
      <c r="K79" s="71"/>
      <c r="L79" s="45">
        <f t="shared" si="6"/>
        <v>0</v>
      </c>
      <c r="M79" s="45">
        <f t="shared" si="7"/>
        <v>0</v>
      </c>
      <c r="N79" s="45">
        <f t="shared" si="8"/>
        <v>0</v>
      </c>
      <c r="O79" s="72"/>
    </row>
    <row r="80" spans="1:15" ht="96.6" customHeight="1" x14ac:dyDescent="0.25">
      <c r="A80" s="12" t="s">
        <v>651</v>
      </c>
      <c r="B80" s="12" t="s">
        <v>180</v>
      </c>
      <c r="C80" s="48">
        <v>6</v>
      </c>
      <c r="D80" s="59">
        <v>6.57</v>
      </c>
      <c r="E80" s="36">
        <v>0.1</v>
      </c>
      <c r="F80" s="56">
        <f t="shared" si="9"/>
        <v>7.2270000000000012</v>
      </c>
      <c r="G80" s="56">
        <f t="shared" si="10"/>
        <v>39.42</v>
      </c>
      <c r="H80" s="56">
        <f t="shared" si="11"/>
        <v>43.362000000000009</v>
      </c>
      <c r="I80" s="12" t="s">
        <v>18</v>
      </c>
      <c r="J80" s="12">
        <v>1</v>
      </c>
      <c r="K80" s="71"/>
      <c r="L80" s="45">
        <f t="shared" si="6"/>
        <v>0</v>
      </c>
      <c r="M80" s="45">
        <f t="shared" si="7"/>
        <v>0</v>
      </c>
      <c r="N80" s="45">
        <f t="shared" si="8"/>
        <v>0</v>
      </c>
      <c r="O80" s="72"/>
    </row>
    <row r="81" spans="1:15" ht="96.6" customHeight="1" x14ac:dyDescent="0.25">
      <c r="A81" s="12" t="s">
        <v>652</v>
      </c>
      <c r="B81" s="12" t="s">
        <v>181</v>
      </c>
      <c r="C81" s="48">
        <v>6</v>
      </c>
      <c r="D81" s="59">
        <v>6.57</v>
      </c>
      <c r="E81" s="36">
        <v>0.1</v>
      </c>
      <c r="F81" s="56">
        <f t="shared" si="9"/>
        <v>7.2270000000000012</v>
      </c>
      <c r="G81" s="56">
        <f t="shared" si="10"/>
        <v>39.42</v>
      </c>
      <c r="H81" s="56">
        <f t="shared" si="11"/>
        <v>43.362000000000009</v>
      </c>
      <c r="I81" s="12" t="s">
        <v>18</v>
      </c>
      <c r="J81" s="12">
        <v>1</v>
      </c>
      <c r="K81" s="71"/>
      <c r="L81" s="45">
        <f t="shared" si="6"/>
        <v>0</v>
      </c>
      <c r="M81" s="45">
        <f t="shared" si="7"/>
        <v>0</v>
      </c>
      <c r="N81" s="45">
        <f t="shared" si="8"/>
        <v>0</v>
      </c>
      <c r="O81" s="72"/>
    </row>
    <row r="82" spans="1:15" ht="96.6" customHeight="1" x14ac:dyDescent="0.25">
      <c r="A82" s="12" t="s">
        <v>653</v>
      </c>
      <c r="B82" s="12" t="s">
        <v>182</v>
      </c>
      <c r="C82" s="48">
        <v>6</v>
      </c>
      <c r="D82" s="59">
        <v>6.57</v>
      </c>
      <c r="E82" s="36">
        <v>0.1</v>
      </c>
      <c r="F82" s="56">
        <f t="shared" si="9"/>
        <v>7.2270000000000012</v>
      </c>
      <c r="G82" s="56">
        <f t="shared" si="10"/>
        <v>39.42</v>
      </c>
      <c r="H82" s="56">
        <f t="shared" si="11"/>
        <v>43.362000000000009</v>
      </c>
      <c r="I82" s="12" t="s">
        <v>18</v>
      </c>
      <c r="J82" s="12">
        <v>1</v>
      </c>
      <c r="K82" s="71"/>
      <c r="L82" s="45">
        <f t="shared" si="6"/>
        <v>0</v>
      </c>
      <c r="M82" s="45">
        <f t="shared" si="7"/>
        <v>0</v>
      </c>
      <c r="N82" s="45">
        <f t="shared" si="8"/>
        <v>0</v>
      </c>
      <c r="O82" s="72"/>
    </row>
    <row r="83" spans="1:15" ht="96.6" customHeight="1" x14ac:dyDescent="0.25">
      <c r="A83" s="12" t="s">
        <v>654</v>
      </c>
      <c r="B83" s="12" t="s">
        <v>190</v>
      </c>
      <c r="C83" s="48">
        <v>165</v>
      </c>
      <c r="D83" s="59">
        <v>8.2200000000000006</v>
      </c>
      <c r="E83" s="36">
        <v>0.1</v>
      </c>
      <c r="F83" s="56">
        <f t="shared" si="9"/>
        <v>9.0420000000000016</v>
      </c>
      <c r="G83" s="56">
        <f t="shared" si="10"/>
        <v>1356.3000000000002</v>
      </c>
      <c r="H83" s="56">
        <f t="shared" si="11"/>
        <v>1491.9300000000003</v>
      </c>
      <c r="I83" s="12" t="s">
        <v>18</v>
      </c>
      <c r="J83" s="52">
        <v>1</v>
      </c>
      <c r="K83" s="71"/>
      <c r="L83" s="45">
        <f t="shared" si="6"/>
        <v>0</v>
      </c>
      <c r="M83" s="45">
        <f t="shared" si="7"/>
        <v>0</v>
      </c>
      <c r="N83" s="45">
        <f t="shared" si="8"/>
        <v>0</v>
      </c>
      <c r="O83" s="72"/>
    </row>
    <row r="84" spans="1:15" ht="96.6" customHeight="1" x14ac:dyDescent="0.25">
      <c r="A84" s="12" t="s">
        <v>655</v>
      </c>
      <c r="B84" s="12" t="s">
        <v>191</v>
      </c>
      <c r="C84" s="48">
        <v>195</v>
      </c>
      <c r="D84" s="59">
        <v>8.2200000000000006</v>
      </c>
      <c r="E84" s="36">
        <v>0.1</v>
      </c>
      <c r="F84" s="56">
        <f t="shared" si="9"/>
        <v>9.0420000000000016</v>
      </c>
      <c r="G84" s="56">
        <f t="shared" si="10"/>
        <v>1602.9</v>
      </c>
      <c r="H84" s="56">
        <f t="shared" si="11"/>
        <v>1763.1900000000003</v>
      </c>
      <c r="I84" s="12" t="s">
        <v>18</v>
      </c>
      <c r="J84" s="52">
        <v>1</v>
      </c>
      <c r="K84" s="71"/>
      <c r="L84" s="45">
        <f t="shared" si="6"/>
        <v>0</v>
      </c>
      <c r="M84" s="45">
        <f t="shared" si="7"/>
        <v>0</v>
      </c>
      <c r="N84" s="45">
        <f t="shared" si="8"/>
        <v>0</v>
      </c>
      <c r="O84" s="72"/>
    </row>
    <row r="85" spans="1:15" ht="96.6" customHeight="1" x14ac:dyDescent="0.25">
      <c r="A85" s="12" t="s">
        <v>656</v>
      </c>
      <c r="B85" s="12" t="s">
        <v>192</v>
      </c>
      <c r="C85" s="48">
        <v>138</v>
      </c>
      <c r="D85" s="59">
        <v>8.2200000000000006</v>
      </c>
      <c r="E85" s="36">
        <v>0.1</v>
      </c>
      <c r="F85" s="56">
        <f t="shared" si="9"/>
        <v>9.0420000000000016</v>
      </c>
      <c r="G85" s="56">
        <f t="shared" si="10"/>
        <v>1134.3600000000001</v>
      </c>
      <c r="H85" s="56">
        <f t="shared" si="11"/>
        <v>1247.7960000000003</v>
      </c>
      <c r="I85" s="12" t="s">
        <v>18</v>
      </c>
      <c r="J85" s="52">
        <v>1</v>
      </c>
      <c r="K85" s="71"/>
      <c r="L85" s="45">
        <f t="shared" si="6"/>
        <v>0</v>
      </c>
      <c r="M85" s="45">
        <f t="shared" si="7"/>
        <v>0</v>
      </c>
      <c r="N85" s="45">
        <f t="shared" si="8"/>
        <v>0</v>
      </c>
      <c r="O85" s="72"/>
    </row>
    <row r="86" spans="1:15" ht="96.6" customHeight="1" x14ac:dyDescent="0.25">
      <c r="A86" s="12" t="s">
        <v>657</v>
      </c>
      <c r="B86" s="12" t="s">
        <v>187</v>
      </c>
      <c r="C86" s="48">
        <v>120</v>
      </c>
      <c r="D86" s="59">
        <v>8.2200000000000006</v>
      </c>
      <c r="E86" s="36">
        <v>0.1</v>
      </c>
      <c r="F86" s="56">
        <f t="shared" si="9"/>
        <v>9.0420000000000016</v>
      </c>
      <c r="G86" s="56">
        <f t="shared" si="10"/>
        <v>986.40000000000009</v>
      </c>
      <c r="H86" s="56">
        <f t="shared" si="11"/>
        <v>1085.0400000000002</v>
      </c>
      <c r="I86" s="12" t="s">
        <v>18</v>
      </c>
      <c r="J86" s="52">
        <v>1</v>
      </c>
      <c r="K86" s="71"/>
      <c r="L86" s="45">
        <f t="shared" ref="L86:L120" si="12">K86+(K86*E86)</f>
        <v>0</v>
      </c>
      <c r="M86" s="45">
        <f t="shared" ref="M86:M120" si="13">C86*K86</f>
        <v>0</v>
      </c>
      <c r="N86" s="45">
        <f t="shared" ref="N86:N120" si="14">L86*C86</f>
        <v>0</v>
      </c>
      <c r="O86" s="72"/>
    </row>
    <row r="87" spans="1:15" ht="96.6" customHeight="1" x14ac:dyDescent="0.25">
      <c r="A87" s="12" t="s">
        <v>658</v>
      </c>
      <c r="B87" s="12" t="s">
        <v>188</v>
      </c>
      <c r="C87" s="48">
        <v>195</v>
      </c>
      <c r="D87" s="59">
        <v>8.2200000000000006</v>
      </c>
      <c r="E87" s="36">
        <v>0.1</v>
      </c>
      <c r="F87" s="56">
        <f t="shared" si="9"/>
        <v>9.0420000000000016</v>
      </c>
      <c r="G87" s="56">
        <f t="shared" si="10"/>
        <v>1602.9</v>
      </c>
      <c r="H87" s="56">
        <f t="shared" si="11"/>
        <v>1763.1900000000003</v>
      </c>
      <c r="I87" s="12" t="s">
        <v>18</v>
      </c>
      <c r="J87" s="52">
        <v>1</v>
      </c>
      <c r="K87" s="71"/>
      <c r="L87" s="45">
        <f t="shared" si="12"/>
        <v>0</v>
      </c>
      <c r="M87" s="45">
        <f t="shared" si="13"/>
        <v>0</v>
      </c>
      <c r="N87" s="45">
        <f t="shared" si="14"/>
        <v>0</v>
      </c>
      <c r="O87" s="72"/>
    </row>
    <row r="88" spans="1:15" ht="96.6" customHeight="1" x14ac:dyDescent="0.25">
      <c r="A88" s="12" t="s">
        <v>659</v>
      </c>
      <c r="B88" s="12" t="s">
        <v>189</v>
      </c>
      <c r="C88" s="48">
        <v>120</v>
      </c>
      <c r="D88" s="59">
        <v>8.2200000000000006</v>
      </c>
      <c r="E88" s="36">
        <v>0.1</v>
      </c>
      <c r="F88" s="56">
        <f t="shared" si="9"/>
        <v>9.0420000000000016</v>
      </c>
      <c r="G88" s="56">
        <f t="shared" si="10"/>
        <v>986.40000000000009</v>
      </c>
      <c r="H88" s="56">
        <f t="shared" si="11"/>
        <v>1085.0400000000002</v>
      </c>
      <c r="I88" s="12" t="s">
        <v>18</v>
      </c>
      <c r="J88" s="52">
        <v>1</v>
      </c>
      <c r="K88" s="71"/>
      <c r="L88" s="45">
        <f t="shared" si="12"/>
        <v>0</v>
      </c>
      <c r="M88" s="45">
        <f t="shared" si="13"/>
        <v>0</v>
      </c>
      <c r="N88" s="45">
        <f t="shared" si="14"/>
        <v>0</v>
      </c>
      <c r="O88" s="72"/>
    </row>
    <row r="89" spans="1:15" ht="96.6" customHeight="1" x14ac:dyDescent="0.25">
      <c r="A89" s="12" t="s">
        <v>660</v>
      </c>
      <c r="B89" s="12" t="s">
        <v>171</v>
      </c>
      <c r="C89" s="48">
        <v>3</v>
      </c>
      <c r="D89" s="59">
        <v>12.91</v>
      </c>
      <c r="E89" s="36">
        <v>0.21</v>
      </c>
      <c r="F89" s="56">
        <f t="shared" si="9"/>
        <v>15.6211</v>
      </c>
      <c r="G89" s="56">
        <f t="shared" si="10"/>
        <v>38.730000000000004</v>
      </c>
      <c r="H89" s="56">
        <f t="shared" si="11"/>
        <v>46.863300000000002</v>
      </c>
      <c r="I89" s="12" t="s">
        <v>18</v>
      </c>
      <c r="J89" s="12">
        <v>1</v>
      </c>
      <c r="K89" s="71"/>
      <c r="L89" s="45">
        <f t="shared" si="12"/>
        <v>0</v>
      </c>
      <c r="M89" s="45">
        <f t="shared" si="13"/>
        <v>0</v>
      </c>
      <c r="N89" s="45">
        <f t="shared" si="14"/>
        <v>0</v>
      </c>
      <c r="O89" s="72"/>
    </row>
    <row r="90" spans="1:15" ht="96.6" customHeight="1" x14ac:dyDescent="0.25">
      <c r="A90" s="12" t="s">
        <v>661</v>
      </c>
      <c r="B90" s="12" t="s">
        <v>214</v>
      </c>
      <c r="C90" s="48">
        <v>12</v>
      </c>
      <c r="D90" s="59">
        <v>0.94</v>
      </c>
      <c r="E90" s="36">
        <v>0.1</v>
      </c>
      <c r="F90" s="56">
        <f t="shared" si="9"/>
        <v>1.034</v>
      </c>
      <c r="G90" s="56">
        <f t="shared" si="10"/>
        <v>11.28</v>
      </c>
      <c r="H90" s="56">
        <f t="shared" si="11"/>
        <v>12.408000000000001</v>
      </c>
      <c r="I90" s="12" t="s">
        <v>18</v>
      </c>
      <c r="J90" s="12">
        <v>1</v>
      </c>
      <c r="K90" s="71"/>
      <c r="L90" s="45">
        <f t="shared" si="12"/>
        <v>0</v>
      </c>
      <c r="M90" s="45">
        <f t="shared" si="13"/>
        <v>0</v>
      </c>
      <c r="N90" s="45">
        <f t="shared" si="14"/>
        <v>0</v>
      </c>
      <c r="O90" s="72"/>
    </row>
    <row r="91" spans="1:15" ht="96.6" customHeight="1" x14ac:dyDescent="0.25">
      <c r="A91" s="12" t="s">
        <v>662</v>
      </c>
      <c r="B91" s="12" t="s">
        <v>207</v>
      </c>
      <c r="C91" s="48">
        <v>15</v>
      </c>
      <c r="D91" s="59">
        <v>14.95</v>
      </c>
      <c r="E91" s="36">
        <v>0.1</v>
      </c>
      <c r="F91" s="56">
        <f t="shared" si="9"/>
        <v>16.445</v>
      </c>
      <c r="G91" s="56">
        <f t="shared" si="10"/>
        <v>224.25</v>
      </c>
      <c r="H91" s="56">
        <f t="shared" si="11"/>
        <v>246.67500000000001</v>
      </c>
      <c r="I91" s="12" t="s">
        <v>18</v>
      </c>
      <c r="J91" s="12">
        <v>1</v>
      </c>
      <c r="K91" s="71"/>
      <c r="L91" s="45">
        <f t="shared" si="12"/>
        <v>0</v>
      </c>
      <c r="M91" s="45">
        <f t="shared" si="13"/>
        <v>0</v>
      </c>
      <c r="N91" s="45">
        <f t="shared" si="14"/>
        <v>0</v>
      </c>
      <c r="O91" s="72"/>
    </row>
    <row r="92" spans="1:15" ht="96.6" customHeight="1" x14ac:dyDescent="0.25">
      <c r="A92" s="12" t="s">
        <v>663</v>
      </c>
      <c r="B92" s="12" t="s">
        <v>208</v>
      </c>
      <c r="C92" s="48">
        <v>15</v>
      </c>
      <c r="D92" s="59">
        <v>14.95</v>
      </c>
      <c r="E92" s="36">
        <v>0.1</v>
      </c>
      <c r="F92" s="56">
        <f t="shared" si="9"/>
        <v>16.445</v>
      </c>
      <c r="G92" s="56">
        <f t="shared" si="10"/>
        <v>224.25</v>
      </c>
      <c r="H92" s="56">
        <f t="shared" si="11"/>
        <v>246.67500000000001</v>
      </c>
      <c r="I92" s="12" t="s">
        <v>18</v>
      </c>
      <c r="J92" s="12">
        <v>1</v>
      </c>
      <c r="K92" s="71"/>
      <c r="L92" s="45">
        <f t="shared" si="12"/>
        <v>0</v>
      </c>
      <c r="M92" s="45">
        <f t="shared" si="13"/>
        <v>0</v>
      </c>
      <c r="N92" s="45">
        <f t="shared" si="14"/>
        <v>0</v>
      </c>
      <c r="O92" s="72"/>
    </row>
    <row r="93" spans="1:15" ht="96.6" customHeight="1" x14ac:dyDescent="0.25">
      <c r="A93" s="12" t="s">
        <v>664</v>
      </c>
      <c r="B93" s="12" t="s">
        <v>209</v>
      </c>
      <c r="C93" s="48">
        <v>15</v>
      </c>
      <c r="D93" s="59">
        <v>14.95</v>
      </c>
      <c r="E93" s="36">
        <v>0.1</v>
      </c>
      <c r="F93" s="56">
        <f t="shared" si="9"/>
        <v>16.445</v>
      </c>
      <c r="G93" s="56">
        <f t="shared" si="10"/>
        <v>224.25</v>
      </c>
      <c r="H93" s="56">
        <f t="shared" si="11"/>
        <v>246.67500000000001</v>
      </c>
      <c r="I93" s="12" t="s">
        <v>18</v>
      </c>
      <c r="J93" s="12">
        <v>1</v>
      </c>
      <c r="K93" s="71"/>
      <c r="L93" s="45">
        <f t="shared" si="12"/>
        <v>0</v>
      </c>
      <c r="M93" s="45">
        <f t="shared" si="13"/>
        <v>0</v>
      </c>
      <c r="N93" s="45">
        <f t="shared" si="14"/>
        <v>0</v>
      </c>
      <c r="O93" s="72"/>
    </row>
    <row r="94" spans="1:15" ht="96.6" customHeight="1" x14ac:dyDescent="0.25">
      <c r="A94" s="12" t="s">
        <v>665</v>
      </c>
      <c r="B94" s="12" t="s">
        <v>210</v>
      </c>
      <c r="C94" s="48">
        <v>15</v>
      </c>
      <c r="D94" s="59">
        <v>14.95</v>
      </c>
      <c r="E94" s="36">
        <v>0.1</v>
      </c>
      <c r="F94" s="56">
        <f t="shared" si="9"/>
        <v>16.445</v>
      </c>
      <c r="G94" s="56">
        <f t="shared" si="10"/>
        <v>224.25</v>
      </c>
      <c r="H94" s="56">
        <f t="shared" si="11"/>
        <v>246.67500000000001</v>
      </c>
      <c r="I94" s="12" t="s">
        <v>18</v>
      </c>
      <c r="J94" s="12">
        <v>1</v>
      </c>
      <c r="K94" s="71"/>
      <c r="L94" s="45">
        <f t="shared" si="12"/>
        <v>0</v>
      </c>
      <c r="M94" s="45">
        <f t="shared" si="13"/>
        <v>0</v>
      </c>
      <c r="N94" s="45">
        <f t="shared" si="14"/>
        <v>0</v>
      </c>
      <c r="O94" s="72"/>
    </row>
    <row r="95" spans="1:15" ht="96.6" customHeight="1" x14ac:dyDescent="0.25">
      <c r="A95" s="12" t="s">
        <v>666</v>
      </c>
      <c r="B95" s="12" t="s">
        <v>206</v>
      </c>
      <c r="C95" s="48">
        <v>15</v>
      </c>
      <c r="D95" s="59">
        <v>7.63</v>
      </c>
      <c r="E95" s="36">
        <v>0.1</v>
      </c>
      <c r="F95" s="56">
        <f t="shared" si="9"/>
        <v>8.3930000000000007</v>
      </c>
      <c r="G95" s="56">
        <f t="shared" si="10"/>
        <v>114.45</v>
      </c>
      <c r="H95" s="56">
        <f t="shared" si="11"/>
        <v>125.89500000000001</v>
      </c>
      <c r="I95" s="12" t="s">
        <v>18</v>
      </c>
      <c r="J95" s="12">
        <v>1</v>
      </c>
      <c r="K95" s="71"/>
      <c r="L95" s="45">
        <f t="shared" si="12"/>
        <v>0</v>
      </c>
      <c r="M95" s="45">
        <f t="shared" si="13"/>
        <v>0</v>
      </c>
      <c r="N95" s="45">
        <f t="shared" si="14"/>
        <v>0</v>
      </c>
      <c r="O95" s="72"/>
    </row>
    <row r="96" spans="1:15" ht="82.2" customHeight="1" x14ac:dyDescent="0.25">
      <c r="A96" s="12" t="s">
        <v>667</v>
      </c>
      <c r="B96" s="12" t="s">
        <v>223</v>
      </c>
      <c r="C96" s="48">
        <v>18</v>
      </c>
      <c r="D96" s="59">
        <v>0.9</v>
      </c>
      <c r="E96" s="36">
        <v>0.1</v>
      </c>
      <c r="F96" s="56">
        <f t="shared" si="9"/>
        <v>0.9900000000000001</v>
      </c>
      <c r="G96" s="56">
        <f t="shared" si="10"/>
        <v>16.2</v>
      </c>
      <c r="H96" s="56">
        <f t="shared" si="11"/>
        <v>17.82</v>
      </c>
      <c r="I96" s="12" t="s">
        <v>238</v>
      </c>
      <c r="J96" s="12">
        <v>10</v>
      </c>
      <c r="K96" s="71"/>
      <c r="L96" s="45">
        <f t="shared" si="12"/>
        <v>0</v>
      </c>
      <c r="M96" s="45">
        <f t="shared" si="13"/>
        <v>0</v>
      </c>
      <c r="N96" s="45">
        <f t="shared" si="14"/>
        <v>0</v>
      </c>
      <c r="O96" s="72"/>
    </row>
    <row r="97" spans="1:15" ht="96.6" customHeight="1" x14ac:dyDescent="0.25">
      <c r="A97" s="12" t="s">
        <v>668</v>
      </c>
      <c r="B97" s="12" t="s">
        <v>218</v>
      </c>
      <c r="C97" s="48">
        <v>90</v>
      </c>
      <c r="D97" s="59">
        <v>13.53</v>
      </c>
      <c r="E97" s="36">
        <v>0.1</v>
      </c>
      <c r="F97" s="56">
        <f t="shared" si="9"/>
        <v>14.883000000000001</v>
      </c>
      <c r="G97" s="56">
        <f t="shared" si="10"/>
        <v>1217.7</v>
      </c>
      <c r="H97" s="56">
        <f t="shared" si="11"/>
        <v>1339.47</v>
      </c>
      <c r="I97" s="12" t="s">
        <v>18</v>
      </c>
      <c r="J97" s="12">
        <v>1</v>
      </c>
      <c r="K97" s="71"/>
      <c r="L97" s="45">
        <f t="shared" si="12"/>
        <v>0</v>
      </c>
      <c r="M97" s="45">
        <f t="shared" si="13"/>
        <v>0</v>
      </c>
      <c r="N97" s="45">
        <f t="shared" si="14"/>
        <v>0</v>
      </c>
      <c r="O97" s="72"/>
    </row>
    <row r="98" spans="1:15" ht="79.95" customHeight="1" x14ac:dyDescent="0.25">
      <c r="A98" s="12" t="s">
        <v>669</v>
      </c>
      <c r="B98" s="12" t="s">
        <v>215</v>
      </c>
      <c r="C98" s="48">
        <v>18</v>
      </c>
      <c r="D98" s="59">
        <v>9.26</v>
      </c>
      <c r="E98" s="36">
        <v>0.1</v>
      </c>
      <c r="F98" s="56">
        <f t="shared" si="9"/>
        <v>10.186</v>
      </c>
      <c r="G98" s="56">
        <f t="shared" si="10"/>
        <v>166.68</v>
      </c>
      <c r="H98" s="56">
        <f t="shared" si="11"/>
        <v>183.34800000000001</v>
      </c>
      <c r="I98" s="12" t="s">
        <v>18</v>
      </c>
      <c r="J98" s="34">
        <v>1</v>
      </c>
      <c r="K98" s="71"/>
      <c r="L98" s="45">
        <f t="shared" si="12"/>
        <v>0</v>
      </c>
      <c r="M98" s="45">
        <f t="shared" si="13"/>
        <v>0</v>
      </c>
      <c r="N98" s="45">
        <f t="shared" si="14"/>
        <v>0</v>
      </c>
      <c r="O98" s="72"/>
    </row>
    <row r="99" spans="1:15" ht="75.599999999999994" customHeight="1" x14ac:dyDescent="0.25">
      <c r="A99" s="12" t="s">
        <v>670</v>
      </c>
      <c r="B99" s="12" t="s">
        <v>219</v>
      </c>
      <c r="C99" s="48">
        <v>804</v>
      </c>
      <c r="D99" s="59">
        <v>2.1800000000000002</v>
      </c>
      <c r="E99" s="36">
        <v>0.1</v>
      </c>
      <c r="F99" s="56">
        <f t="shared" si="9"/>
        <v>2.3980000000000006</v>
      </c>
      <c r="G99" s="56">
        <f t="shared" si="10"/>
        <v>1752.72</v>
      </c>
      <c r="H99" s="56">
        <f t="shared" si="11"/>
        <v>1927.9920000000004</v>
      </c>
      <c r="I99" s="12" t="s">
        <v>18</v>
      </c>
      <c r="J99" s="12">
        <v>1</v>
      </c>
      <c r="K99" s="71"/>
      <c r="L99" s="45">
        <f t="shared" si="12"/>
        <v>0</v>
      </c>
      <c r="M99" s="45">
        <f t="shared" si="13"/>
        <v>0</v>
      </c>
      <c r="N99" s="45">
        <f t="shared" si="14"/>
        <v>0</v>
      </c>
      <c r="O99" s="72"/>
    </row>
    <row r="100" spans="1:15" ht="70.95" customHeight="1" x14ac:dyDescent="0.25">
      <c r="A100" s="12" t="s">
        <v>671</v>
      </c>
      <c r="B100" s="12" t="s">
        <v>220</v>
      </c>
      <c r="C100" s="48">
        <v>1350</v>
      </c>
      <c r="D100" s="59">
        <v>2.1800000000000002</v>
      </c>
      <c r="E100" s="37">
        <v>0.1</v>
      </c>
      <c r="F100" s="56">
        <f t="shared" si="9"/>
        <v>2.3980000000000006</v>
      </c>
      <c r="G100" s="56">
        <f t="shared" si="10"/>
        <v>2943</v>
      </c>
      <c r="H100" s="56">
        <f t="shared" si="11"/>
        <v>3237.3000000000006</v>
      </c>
      <c r="I100" s="12" t="s">
        <v>18</v>
      </c>
      <c r="J100" s="12">
        <v>1</v>
      </c>
      <c r="K100" s="71"/>
      <c r="L100" s="45">
        <f t="shared" si="12"/>
        <v>0</v>
      </c>
      <c r="M100" s="45">
        <f t="shared" si="13"/>
        <v>0</v>
      </c>
      <c r="N100" s="45">
        <f t="shared" si="14"/>
        <v>0</v>
      </c>
      <c r="O100" s="72"/>
    </row>
    <row r="101" spans="1:15" ht="55.8" customHeight="1" x14ac:dyDescent="0.25">
      <c r="A101" s="12" t="s">
        <v>672</v>
      </c>
      <c r="B101" s="12" t="s">
        <v>221</v>
      </c>
      <c r="C101" s="48">
        <v>462</v>
      </c>
      <c r="D101" s="59">
        <v>2.1800000000000002</v>
      </c>
      <c r="E101" s="36">
        <v>0.1</v>
      </c>
      <c r="F101" s="56">
        <f t="shared" si="9"/>
        <v>2.3980000000000006</v>
      </c>
      <c r="G101" s="56">
        <f t="shared" si="10"/>
        <v>1007.1600000000001</v>
      </c>
      <c r="H101" s="56">
        <f t="shared" si="11"/>
        <v>1107.8760000000002</v>
      </c>
      <c r="I101" s="12" t="s">
        <v>18</v>
      </c>
      <c r="J101" s="12">
        <v>1</v>
      </c>
      <c r="K101" s="71"/>
      <c r="L101" s="45">
        <f t="shared" si="12"/>
        <v>0</v>
      </c>
      <c r="M101" s="45">
        <f t="shared" si="13"/>
        <v>0</v>
      </c>
      <c r="N101" s="45">
        <f t="shared" si="14"/>
        <v>0</v>
      </c>
      <c r="O101" s="72"/>
    </row>
    <row r="102" spans="1:15" ht="61.8" customHeight="1" x14ac:dyDescent="0.25">
      <c r="A102" s="12" t="s">
        <v>673</v>
      </c>
      <c r="B102" s="12" t="s">
        <v>699</v>
      </c>
      <c r="C102" s="48">
        <v>33</v>
      </c>
      <c r="D102" s="59">
        <v>9.26</v>
      </c>
      <c r="E102" s="36">
        <v>0.1</v>
      </c>
      <c r="F102" s="56">
        <f t="shared" si="9"/>
        <v>10.186</v>
      </c>
      <c r="G102" s="56">
        <f t="shared" si="10"/>
        <v>305.58</v>
      </c>
      <c r="H102" s="56">
        <f t="shared" si="11"/>
        <v>336.13799999999998</v>
      </c>
      <c r="I102" s="12" t="s">
        <v>18</v>
      </c>
      <c r="J102" s="34">
        <v>1</v>
      </c>
      <c r="K102" s="71"/>
      <c r="L102" s="45">
        <f t="shared" si="12"/>
        <v>0</v>
      </c>
      <c r="M102" s="45">
        <f t="shared" si="13"/>
        <v>0</v>
      </c>
      <c r="N102" s="45">
        <f t="shared" si="14"/>
        <v>0</v>
      </c>
      <c r="O102" s="72"/>
    </row>
    <row r="103" spans="1:15" ht="69.599999999999994" customHeight="1" x14ac:dyDescent="0.25">
      <c r="A103" s="12" t="s">
        <v>674</v>
      </c>
      <c r="B103" s="12" t="s">
        <v>216</v>
      </c>
      <c r="C103" s="48">
        <v>105</v>
      </c>
      <c r="D103" s="59">
        <v>9.26</v>
      </c>
      <c r="E103" s="36">
        <v>0.1</v>
      </c>
      <c r="F103" s="56">
        <f t="shared" si="9"/>
        <v>10.186</v>
      </c>
      <c r="G103" s="56">
        <f t="shared" si="10"/>
        <v>972.3</v>
      </c>
      <c r="H103" s="56">
        <f t="shared" si="11"/>
        <v>1069.53</v>
      </c>
      <c r="I103" s="12" t="s">
        <v>18</v>
      </c>
      <c r="J103" s="34">
        <v>1</v>
      </c>
      <c r="K103" s="71"/>
      <c r="L103" s="45">
        <f t="shared" si="12"/>
        <v>0</v>
      </c>
      <c r="M103" s="45">
        <f t="shared" si="13"/>
        <v>0</v>
      </c>
      <c r="N103" s="45">
        <f t="shared" si="14"/>
        <v>0</v>
      </c>
      <c r="O103" s="72"/>
    </row>
    <row r="104" spans="1:15" ht="76.8" customHeight="1" x14ac:dyDescent="0.25">
      <c r="A104" s="12" t="s">
        <v>675</v>
      </c>
      <c r="B104" s="12" t="s">
        <v>217</v>
      </c>
      <c r="C104" s="48">
        <v>105</v>
      </c>
      <c r="D104" s="59">
        <v>9.26</v>
      </c>
      <c r="E104" s="36">
        <v>0.1</v>
      </c>
      <c r="F104" s="56">
        <f t="shared" si="9"/>
        <v>10.186</v>
      </c>
      <c r="G104" s="56">
        <f t="shared" si="10"/>
        <v>972.3</v>
      </c>
      <c r="H104" s="56">
        <f t="shared" si="11"/>
        <v>1069.53</v>
      </c>
      <c r="I104" s="12" t="s">
        <v>18</v>
      </c>
      <c r="J104" s="34">
        <v>1</v>
      </c>
      <c r="K104" s="71"/>
      <c r="L104" s="45">
        <f t="shared" si="12"/>
        <v>0</v>
      </c>
      <c r="M104" s="45">
        <f t="shared" si="13"/>
        <v>0</v>
      </c>
      <c r="N104" s="45">
        <f t="shared" si="14"/>
        <v>0</v>
      </c>
      <c r="O104" s="72"/>
    </row>
    <row r="105" spans="1:15" ht="67.8" customHeight="1" x14ac:dyDescent="0.25">
      <c r="A105" s="12" t="s">
        <v>676</v>
      </c>
      <c r="B105" s="12" t="s">
        <v>224</v>
      </c>
      <c r="C105" s="48">
        <v>93</v>
      </c>
      <c r="D105" s="59">
        <v>10.87</v>
      </c>
      <c r="E105" s="36">
        <v>0.1</v>
      </c>
      <c r="F105" s="56">
        <f t="shared" si="9"/>
        <v>11.957000000000001</v>
      </c>
      <c r="G105" s="56">
        <f t="shared" si="10"/>
        <v>1010.91</v>
      </c>
      <c r="H105" s="56">
        <f t="shared" si="11"/>
        <v>1112.001</v>
      </c>
      <c r="I105" s="12" t="s">
        <v>18</v>
      </c>
      <c r="J105" s="12">
        <v>1</v>
      </c>
      <c r="K105" s="71"/>
      <c r="L105" s="45">
        <f t="shared" si="12"/>
        <v>0</v>
      </c>
      <c r="M105" s="45">
        <f t="shared" si="13"/>
        <v>0</v>
      </c>
      <c r="N105" s="45">
        <f t="shared" si="14"/>
        <v>0</v>
      </c>
      <c r="O105" s="72"/>
    </row>
    <row r="106" spans="1:15" ht="66.599999999999994" customHeight="1" x14ac:dyDescent="0.25">
      <c r="A106" s="12" t="s">
        <v>677</v>
      </c>
      <c r="B106" s="12" t="s">
        <v>225</v>
      </c>
      <c r="C106" s="48">
        <v>30</v>
      </c>
      <c r="D106" s="59">
        <v>10.87</v>
      </c>
      <c r="E106" s="36">
        <v>0.1</v>
      </c>
      <c r="F106" s="56">
        <f t="shared" si="9"/>
        <v>11.957000000000001</v>
      </c>
      <c r="G106" s="56">
        <f t="shared" si="10"/>
        <v>326.09999999999997</v>
      </c>
      <c r="H106" s="56">
        <f t="shared" si="11"/>
        <v>358.71000000000004</v>
      </c>
      <c r="I106" s="12" t="s">
        <v>18</v>
      </c>
      <c r="J106" s="12">
        <v>1</v>
      </c>
      <c r="K106" s="71"/>
      <c r="L106" s="45">
        <f t="shared" si="12"/>
        <v>0</v>
      </c>
      <c r="M106" s="45">
        <f t="shared" si="13"/>
        <v>0</v>
      </c>
      <c r="N106" s="45">
        <f t="shared" si="14"/>
        <v>0</v>
      </c>
      <c r="O106" s="72"/>
    </row>
    <row r="107" spans="1:15" ht="96.6" customHeight="1" x14ac:dyDescent="0.25">
      <c r="A107" s="12" t="s">
        <v>678</v>
      </c>
      <c r="B107" s="12" t="s">
        <v>226</v>
      </c>
      <c r="C107" s="48">
        <v>87</v>
      </c>
      <c r="D107" s="59">
        <v>10.74</v>
      </c>
      <c r="E107" s="36">
        <v>0.1</v>
      </c>
      <c r="F107" s="56">
        <f t="shared" si="9"/>
        <v>11.814000000000002</v>
      </c>
      <c r="G107" s="56">
        <f t="shared" si="10"/>
        <v>934.38</v>
      </c>
      <c r="H107" s="56">
        <f t="shared" si="11"/>
        <v>1027.8180000000002</v>
      </c>
      <c r="I107" s="12" t="s">
        <v>18</v>
      </c>
      <c r="J107" s="12">
        <v>1</v>
      </c>
      <c r="K107" s="71"/>
      <c r="L107" s="45">
        <f t="shared" si="12"/>
        <v>0</v>
      </c>
      <c r="M107" s="45">
        <f t="shared" si="13"/>
        <v>0</v>
      </c>
      <c r="N107" s="45">
        <f t="shared" si="14"/>
        <v>0</v>
      </c>
      <c r="O107" s="72"/>
    </row>
    <row r="108" spans="1:15" ht="96.6" customHeight="1" x14ac:dyDescent="0.25">
      <c r="A108" s="12" t="s">
        <v>679</v>
      </c>
      <c r="B108" s="12" t="s">
        <v>228</v>
      </c>
      <c r="C108" s="48">
        <v>105</v>
      </c>
      <c r="D108" s="59">
        <v>7.29</v>
      </c>
      <c r="E108" s="36">
        <v>0.1</v>
      </c>
      <c r="F108" s="56">
        <f t="shared" si="9"/>
        <v>8.0190000000000001</v>
      </c>
      <c r="G108" s="56">
        <f t="shared" si="10"/>
        <v>765.45</v>
      </c>
      <c r="H108" s="56">
        <f t="shared" si="11"/>
        <v>841.995</v>
      </c>
      <c r="I108" s="12" t="s">
        <v>18</v>
      </c>
      <c r="J108" s="12">
        <v>1</v>
      </c>
      <c r="K108" s="71"/>
      <c r="L108" s="45">
        <f t="shared" si="12"/>
        <v>0</v>
      </c>
      <c r="M108" s="45">
        <f t="shared" si="13"/>
        <v>0</v>
      </c>
      <c r="N108" s="45">
        <f t="shared" si="14"/>
        <v>0</v>
      </c>
      <c r="O108" s="72"/>
    </row>
    <row r="109" spans="1:15" ht="96.6" customHeight="1" x14ac:dyDescent="0.25">
      <c r="A109" s="12" t="s">
        <v>680</v>
      </c>
      <c r="B109" s="12" t="s">
        <v>229</v>
      </c>
      <c r="C109" s="48">
        <v>105</v>
      </c>
      <c r="D109" s="59">
        <v>7.29</v>
      </c>
      <c r="E109" s="37">
        <v>0.1</v>
      </c>
      <c r="F109" s="56">
        <f t="shared" si="9"/>
        <v>8.0190000000000001</v>
      </c>
      <c r="G109" s="56">
        <f t="shared" si="10"/>
        <v>765.45</v>
      </c>
      <c r="H109" s="56">
        <f t="shared" si="11"/>
        <v>841.995</v>
      </c>
      <c r="I109" s="12" t="s">
        <v>18</v>
      </c>
      <c r="J109" s="12">
        <v>1</v>
      </c>
      <c r="K109" s="71"/>
      <c r="L109" s="45">
        <f t="shared" si="12"/>
        <v>0</v>
      </c>
      <c r="M109" s="45">
        <f t="shared" si="13"/>
        <v>0</v>
      </c>
      <c r="N109" s="45">
        <f t="shared" si="14"/>
        <v>0</v>
      </c>
      <c r="O109" s="72"/>
    </row>
    <row r="110" spans="1:15" ht="96.6" customHeight="1" x14ac:dyDescent="0.25">
      <c r="A110" s="12" t="s">
        <v>681</v>
      </c>
      <c r="B110" s="12" t="s">
        <v>230</v>
      </c>
      <c r="C110" s="48">
        <v>54</v>
      </c>
      <c r="D110" s="59">
        <v>7.29</v>
      </c>
      <c r="E110" s="37">
        <v>0.1</v>
      </c>
      <c r="F110" s="56">
        <f t="shared" si="9"/>
        <v>8.0190000000000001</v>
      </c>
      <c r="G110" s="56">
        <f t="shared" si="10"/>
        <v>393.66</v>
      </c>
      <c r="H110" s="56">
        <f t="shared" si="11"/>
        <v>433.02600000000001</v>
      </c>
      <c r="I110" s="12" t="s">
        <v>18</v>
      </c>
      <c r="J110" s="12">
        <v>1</v>
      </c>
      <c r="K110" s="71"/>
      <c r="L110" s="45">
        <f t="shared" si="12"/>
        <v>0</v>
      </c>
      <c r="M110" s="45">
        <f t="shared" si="13"/>
        <v>0</v>
      </c>
      <c r="N110" s="45">
        <f t="shared" si="14"/>
        <v>0</v>
      </c>
      <c r="O110" s="72"/>
    </row>
    <row r="111" spans="1:15" ht="61.95" customHeight="1" x14ac:dyDescent="0.25">
      <c r="A111" s="12" t="s">
        <v>682</v>
      </c>
      <c r="B111" s="12" t="s">
        <v>211</v>
      </c>
      <c r="C111" s="48">
        <v>690</v>
      </c>
      <c r="D111" s="59">
        <v>2.09</v>
      </c>
      <c r="E111" s="36">
        <v>0.1</v>
      </c>
      <c r="F111" s="56">
        <f t="shared" si="9"/>
        <v>2.2989999999999999</v>
      </c>
      <c r="G111" s="56">
        <f t="shared" si="10"/>
        <v>1442.1</v>
      </c>
      <c r="H111" s="56">
        <f t="shared" si="11"/>
        <v>1586.31</v>
      </c>
      <c r="I111" s="12" t="s">
        <v>18</v>
      </c>
      <c r="J111" s="12">
        <v>1</v>
      </c>
      <c r="K111" s="71"/>
      <c r="L111" s="45">
        <f t="shared" si="12"/>
        <v>0</v>
      </c>
      <c r="M111" s="45">
        <f t="shared" si="13"/>
        <v>0</v>
      </c>
      <c r="N111" s="45">
        <f t="shared" si="14"/>
        <v>0</v>
      </c>
      <c r="O111" s="72"/>
    </row>
    <row r="112" spans="1:15" ht="61.95" customHeight="1" x14ac:dyDescent="0.25">
      <c r="A112" s="12" t="s">
        <v>683</v>
      </c>
      <c r="B112" s="12" t="s">
        <v>212</v>
      </c>
      <c r="C112" s="48">
        <v>1839</v>
      </c>
      <c r="D112" s="59">
        <v>2.09</v>
      </c>
      <c r="E112" s="36">
        <v>0.1</v>
      </c>
      <c r="F112" s="56">
        <f t="shared" si="9"/>
        <v>2.2989999999999999</v>
      </c>
      <c r="G112" s="56">
        <f t="shared" si="10"/>
        <v>3843.5099999999998</v>
      </c>
      <c r="H112" s="56">
        <f t="shared" si="11"/>
        <v>4227.8609999999999</v>
      </c>
      <c r="I112" s="12" t="s">
        <v>18</v>
      </c>
      <c r="J112" s="12">
        <v>1</v>
      </c>
      <c r="K112" s="71"/>
      <c r="L112" s="45">
        <f t="shared" si="12"/>
        <v>0</v>
      </c>
      <c r="M112" s="45">
        <f t="shared" si="13"/>
        <v>0</v>
      </c>
      <c r="N112" s="45">
        <f t="shared" si="14"/>
        <v>0</v>
      </c>
      <c r="O112" s="72"/>
    </row>
    <row r="113" spans="1:15" ht="61.95" customHeight="1" x14ac:dyDescent="0.25">
      <c r="A113" s="12" t="s">
        <v>684</v>
      </c>
      <c r="B113" s="12" t="s">
        <v>213</v>
      </c>
      <c r="C113" s="48">
        <v>390</v>
      </c>
      <c r="D113" s="59">
        <v>2.09</v>
      </c>
      <c r="E113" s="36">
        <v>0.1</v>
      </c>
      <c r="F113" s="56">
        <f t="shared" si="9"/>
        <v>2.2989999999999999</v>
      </c>
      <c r="G113" s="56">
        <f t="shared" si="10"/>
        <v>815.09999999999991</v>
      </c>
      <c r="H113" s="56">
        <f t="shared" si="11"/>
        <v>896.61</v>
      </c>
      <c r="I113" s="12" t="s">
        <v>18</v>
      </c>
      <c r="J113" s="12">
        <v>1</v>
      </c>
      <c r="K113" s="71"/>
      <c r="L113" s="45">
        <f t="shared" si="12"/>
        <v>0</v>
      </c>
      <c r="M113" s="45">
        <f t="shared" si="13"/>
        <v>0</v>
      </c>
      <c r="N113" s="45">
        <f t="shared" si="14"/>
        <v>0</v>
      </c>
      <c r="O113" s="72"/>
    </row>
    <row r="114" spans="1:15" ht="28.2" customHeight="1" x14ac:dyDescent="0.25">
      <c r="A114" s="12" t="s">
        <v>685</v>
      </c>
      <c r="B114" s="52" t="s">
        <v>227</v>
      </c>
      <c r="C114" s="48">
        <v>30</v>
      </c>
      <c r="D114" s="59">
        <v>10.87</v>
      </c>
      <c r="E114" s="36">
        <v>0.1</v>
      </c>
      <c r="F114" s="56">
        <f t="shared" si="9"/>
        <v>11.957000000000001</v>
      </c>
      <c r="G114" s="56">
        <f t="shared" si="10"/>
        <v>326.09999999999997</v>
      </c>
      <c r="H114" s="56">
        <f t="shared" si="11"/>
        <v>358.71000000000004</v>
      </c>
      <c r="I114" s="12" t="s">
        <v>18</v>
      </c>
      <c r="J114" s="52">
        <v>1</v>
      </c>
      <c r="K114" s="71"/>
      <c r="L114" s="45">
        <f t="shared" si="12"/>
        <v>0</v>
      </c>
      <c r="M114" s="45">
        <f t="shared" si="13"/>
        <v>0</v>
      </c>
      <c r="N114" s="45">
        <f t="shared" si="14"/>
        <v>0</v>
      </c>
      <c r="O114" s="72"/>
    </row>
    <row r="115" spans="1:15" ht="40.200000000000003" customHeight="1" x14ac:dyDescent="0.25">
      <c r="A115" s="12" t="s">
        <v>686</v>
      </c>
      <c r="B115" s="12" t="s">
        <v>135</v>
      </c>
      <c r="C115" s="48">
        <v>18</v>
      </c>
      <c r="D115" s="59">
        <v>10.18</v>
      </c>
      <c r="E115" s="36">
        <v>0.1</v>
      </c>
      <c r="F115" s="56">
        <f t="shared" si="9"/>
        <v>11.198</v>
      </c>
      <c r="G115" s="56">
        <f t="shared" si="10"/>
        <v>183.24</v>
      </c>
      <c r="H115" s="56">
        <f t="shared" si="11"/>
        <v>201.56400000000002</v>
      </c>
      <c r="I115" s="12" t="s">
        <v>18</v>
      </c>
      <c r="J115" s="12">
        <v>1</v>
      </c>
      <c r="K115" s="71"/>
      <c r="L115" s="45">
        <f t="shared" si="12"/>
        <v>0</v>
      </c>
      <c r="M115" s="45">
        <f t="shared" si="13"/>
        <v>0</v>
      </c>
      <c r="N115" s="45">
        <f t="shared" si="14"/>
        <v>0</v>
      </c>
      <c r="O115" s="72"/>
    </row>
    <row r="116" spans="1:15" ht="37.200000000000003" customHeight="1" x14ac:dyDescent="0.25">
      <c r="A116" s="12" t="s">
        <v>687</v>
      </c>
      <c r="B116" s="12" t="s">
        <v>136</v>
      </c>
      <c r="C116" s="48">
        <v>18</v>
      </c>
      <c r="D116" s="59">
        <v>10.18</v>
      </c>
      <c r="E116" s="36">
        <v>0.1</v>
      </c>
      <c r="F116" s="56">
        <f t="shared" si="9"/>
        <v>11.198</v>
      </c>
      <c r="G116" s="56">
        <f t="shared" si="10"/>
        <v>183.24</v>
      </c>
      <c r="H116" s="56">
        <f t="shared" si="11"/>
        <v>201.56400000000002</v>
      </c>
      <c r="I116" s="12" t="s">
        <v>18</v>
      </c>
      <c r="J116" s="12">
        <v>1</v>
      </c>
      <c r="K116" s="71"/>
      <c r="L116" s="45">
        <f t="shared" si="12"/>
        <v>0</v>
      </c>
      <c r="M116" s="45">
        <f t="shared" si="13"/>
        <v>0</v>
      </c>
      <c r="N116" s="45">
        <f t="shared" si="14"/>
        <v>0</v>
      </c>
      <c r="O116" s="72"/>
    </row>
    <row r="117" spans="1:15" ht="33" customHeight="1" x14ac:dyDescent="0.25">
      <c r="A117" s="12" t="s">
        <v>688</v>
      </c>
      <c r="B117" s="12" t="s">
        <v>148</v>
      </c>
      <c r="C117" s="48">
        <v>9</v>
      </c>
      <c r="D117" s="59">
        <v>0.83</v>
      </c>
      <c r="E117" s="37">
        <v>0.21</v>
      </c>
      <c r="F117" s="56">
        <f t="shared" si="9"/>
        <v>1.0043</v>
      </c>
      <c r="G117" s="56">
        <f t="shared" si="10"/>
        <v>7.47</v>
      </c>
      <c r="H117" s="56">
        <f t="shared" si="11"/>
        <v>9.0387000000000004</v>
      </c>
      <c r="I117" s="12" t="s">
        <v>18</v>
      </c>
      <c r="J117" s="12">
        <v>1</v>
      </c>
      <c r="K117" s="71"/>
      <c r="L117" s="45">
        <f t="shared" si="12"/>
        <v>0</v>
      </c>
      <c r="M117" s="45">
        <f t="shared" si="13"/>
        <v>0</v>
      </c>
      <c r="N117" s="45">
        <f t="shared" si="14"/>
        <v>0</v>
      </c>
      <c r="O117" s="72"/>
    </row>
    <row r="118" spans="1:15" ht="81.599999999999994" customHeight="1" x14ac:dyDescent="0.25">
      <c r="A118" s="12" t="s">
        <v>689</v>
      </c>
      <c r="B118" s="12" t="s">
        <v>231</v>
      </c>
      <c r="C118" s="48">
        <v>51</v>
      </c>
      <c r="D118" s="59">
        <v>9.91</v>
      </c>
      <c r="E118" s="36">
        <v>0.1</v>
      </c>
      <c r="F118" s="56">
        <f t="shared" si="9"/>
        <v>10.901000000000002</v>
      </c>
      <c r="G118" s="56">
        <f t="shared" si="10"/>
        <v>505.41</v>
      </c>
      <c r="H118" s="56">
        <f t="shared" si="11"/>
        <v>555.95100000000014</v>
      </c>
      <c r="I118" s="12" t="s">
        <v>18</v>
      </c>
      <c r="J118" s="12">
        <v>1</v>
      </c>
      <c r="K118" s="71"/>
      <c r="L118" s="45">
        <f t="shared" si="12"/>
        <v>0</v>
      </c>
      <c r="M118" s="45">
        <f t="shared" si="13"/>
        <v>0</v>
      </c>
      <c r="N118" s="45">
        <f t="shared" si="14"/>
        <v>0</v>
      </c>
      <c r="O118" s="72"/>
    </row>
    <row r="119" spans="1:15" ht="82.2" customHeight="1" x14ac:dyDescent="0.25">
      <c r="A119" s="12" t="s">
        <v>690</v>
      </c>
      <c r="B119" s="12" t="s">
        <v>232</v>
      </c>
      <c r="C119" s="48">
        <v>72</v>
      </c>
      <c r="D119" s="59">
        <v>9.91</v>
      </c>
      <c r="E119" s="36">
        <v>0.1</v>
      </c>
      <c r="F119" s="56">
        <f t="shared" si="9"/>
        <v>10.901000000000002</v>
      </c>
      <c r="G119" s="56">
        <f t="shared" si="10"/>
        <v>713.52</v>
      </c>
      <c r="H119" s="56">
        <f t="shared" si="11"/>
        <v>784.87200000000007</v>
      </c>
      <c r="I119" s="12" t="s">
        <v>18</v>
      </c>
      <c r="J119" s="12">
        <v>1</v>
      </c>
      <c r="K119" s="71"/>
      <c r="L119" s="45">
        <f t="shared" si="12"/>
        <v>0</v>
      </c>
      <c r="M119" s="45">
        <f t="shared" si="13"/>
        <v>0</v>
      </c>
      <c r="N119" s="45">
        <f t="shared" si="14"/>
        <v>0</v>
      </c>
      <c r="O119" s="72"/>
    </row>
    <row r="120" spans="1:15" ht="78.599999999999994" customHeight="1" x14ac:dyDescent="0.25">
      <c r="A120" s="12" t="s">
        <v>691</v>
      </c>
      <c r="B120" s="12" t="s">
        <v>233</v>
      </c>
      <c r="C120" s="48">
        <v>84</v>
      </c>
      <c r="D120" s="59">
        <v>10.24</v>
      </c>
      <c r="E120" s="37">
        <v>0.1</v>
      </c>
      <c r="F120" s="56">
        <f>D120*(1+E120)</f>
        <v>11.264000000000001</v>
      </c>
      <c r="G120" s="56">
        <f>D120*C120</f>
        <v>860.16</v>
      </c>
      <c r="H120" s="56">
        <f t="shared" ref="H120" si="15">C120*F120</f>
        <v>946.17600000000004</v>
      </c>
      <c r="I120" s="12" t="s">
        <v>18</v>
      </c>
      <c r="J120" s="52">
        <v>1</v>
      </c>
      <c r="K120" s="71"/>
      <c r="L120" s="45">
        <f t="shared" si="12"/>
        <v>0</v>
      </c>
      <c r="M120" s="45">
        <f t="shared" si="13"/>
        <v>0</v>
      </c>
      <c r="N120" s="45">
        <f t="shared" si="14"/>
        <v>0</v>
      </c>
      <c r="O120" s="72"/>
    </row>
    <row r="121" spans="1:15" ht="30" x14ac:dyDescent="0.25">
      <c r="F121" s="73" t="s">
        <v>706</v>
      </c>
      <c r="G121" s="79">
        <f>SUM(G2:G120)</f>
        <v>113041.29000000001</v>
      </c>
      <c r="H121" s="17"/>
      <c r="I121" s="84"/>
      <c r="L121" s="73" t="s">
        <v>703</v>
      </c>
      <c r="M121" s="74">
        <f>SUM(M2:M120)</f>
        <v>0</v>
      </c>
      <c r="N121" s="75"/>
    </row>
    <row r="122" spans="1:15" ht="30" x14ac:dyDescent="0.25">
      <c r="F122" s="17"/>
      <c r="G122" s="73" t="s">
        <v>706</v>
      </c>
      <c r="H122" s="80">
        <f>SUM(H2:H120)</f>
        <v>124494.96509999997</v>
      </c>
      <c r="L122" s="75"/>
      <c r="M122" s="76" t="s">
        <v>704</v>
      </c>
      <c r="N122" s="77">
        <f>SUM(N2:N120)</f>
        <v>0</v>
      </c>
    </row>
  </sheetData>
  <sheetProtection algorithmName="SHA-512" hashValue="YJKigRj7EnW4kV66xi4Y2LUjWlwAVRMp1Gr9vUxKq1FEyNmojv4bSgq/YXb2ZfFwmSreCf6rsKi2mFV2Gc39lA==" saltValue="KDRX/qscVFPiyF1DSwHbOQ==" spinCount="100000" sheet="1" objects="1" scenarios="1" selectLockedCells="1"/>
  <conditionalFormatting sqref="A28:A48">
    <cfRule type="duplicateValues" dxfId="3" priority="2"/>
    <cfRule type="duplicateValues" dxfId="2" priority="3"/>
  </conditionalFormatting>
  <conditionalFormatting sqref="B2:B101 B105:B120">
    <cfRule type="duplicateValues" dxfId="1" priority="4"/>
  </conditionalFormatting>
  <conditionalFormatting sqref="B102:B104">
    <cfRule type="duplicateValues" dxfId="0" priority="1"/>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580ED-FF43-4CCF-8A70-55FB19308B67}">
  <sheetPr>
    <tabColor rgb="FFFFC000"/>
  </sheetPr>
  <dimension ref="A1:O4"/>
  <sheetViews>
    <sheetView workbookViewId="0">
      <selection activeCell="K2" sqref="K2"/>
    </sheetView>
  </sheetViews>
  <sheetFormatPr baseColWidth="10" defaultRowHeight="13.8" x14ac:dyDescent="0.25"/>
  <cols>
    <col min="1" max="1" width="16" customWidth="1"/>
    <col min="2" max="2" width="25.453125" customWidth="1"/>
    <col min="3" max="3" width="10.1796875" customWidth="1"/>
    <col min="4" max="4" width="9.1796875" bestFit="1" customWidth="1"/>
    <col min="5" max="5" width="6.08984375" customWidth="1"/>
    <col min="6" max="6" width="13.26953125" style="50" customWidth="1"/>
    <col min="7" max="7" width="12.36328125" style="11" customWidth="1"/>
    <col min="8" max="8" width="12.08984375" customWidth="1"/>
    <col min="9" max="9" width="8.54296875" customWidth="1"/>
    <col min="10" max="10" width="9.81640625" customWidth="1"/>
    <col min="11" max="11" width="15" customWidth="1"/>
    <col min="12" max="12" width="16.81640625" customWidth="1"/>
    <col min="13" max="14" width="16" customWidth="1"/>
    <col min="15" max="15" width="13" customWidth="1"/>
  </cols>
  <sheetData>
    <row r="1" spans="1:15" ht="45" x14ac:dyDescent="0.25">
      <c r="A1" s="3" t="s">
        <v>4</v>
      </c>
      <c r="B1" s="40" t="s">
        <v>6</v>
      </c>
      <c r="C1" s="4" t="s">
        <v>12</v>
      </c>
      <c r="D1" s="5" t="s">
        <v>7</v>
      </c>
      <c r="E1" s="8" t="s">
        <v>1</v>
      </c>
      <c r="F1" s="4" t="s">
        <v>10</v>
      </c>
      <c r="G1" s="51" t="s">
        <v>13</v>
      </c>
      <c r="H1" s="9" t="s">
        <v>14</v>
      </c>
      <c r="I1" s="10" t="s">
        <v>15</v>
      </c>
      <c r="J1" s="10" t="s">
        <v>11</v>
      </c>
      <c r="K1" s="70" t="s">
        <v>701</v>
      </c>
      <c r="L1" s="70" t="s">
        <v>702</v>
      </c>
      <c r="M1" s="70" t="s">
        <v>703</v>
      </c>
      <c r="N1" s="70" t="s">
        <v>704</v>
      </c>
      <c r="O1" s="70" t="s">
        <v>705</v>
      </c>
    </row>
    <row r="2" spans="1:15" ht="45" customHeight="1" x14ac:dyDescent="0.25">
      <c r="A2" s="13" t="s">
        <v>692</v>
      </c>
      <c r="B2" s="41" t="s">
        <v>693</v>
      </c>
      <c r="C2" s="49">
        <v>1</v>
      </c>
      <c r="D2" s="45">
        <v>20000</v>
      </c>
      <c r="E2" s="39">
        <v>0.21</v>
      </c>
      <c r="F2" s="56">
        <f>D2*(1+E2)</f>
        <v>24200</v>
      </c>
      <c r="G2" s="56">
        <f>D2*C2</f>
        <v>20000</v>
      </c>
      <c r="H2" s="56">
        <f t="shared" ref="H2" si="0">C2*F2</f>
        <v>24200</v>
      </c>
      <c r="I2" s="13" t="s">
        <v>18</v>
      </c>
      <c r="J2" s="13">
        <v>1</v>
      </c>
      <c r="K2" s="71"/>
      <c r="L2" s="45">
        <f>K2+(K2*E2)</f>
        <v>0</v>
      </c>
      <c r="M2" s="45">
        <f>C2*K2</f>
        <v>0</v>
      </c>
      <c r="N2" s="45">
        <f>L2*C2</f>
        <v>0</v>
      </c>
      <c r="O2" s="72"/>
    </row>
    <row r="3" spans="1:15" ht="30" x14ac:dyDescent="0.25">
      <c r="A3" s="17"/>
      <c r="B3" s="18"/>
      <c r="C3" s="17"/>
      <c r="D3" s="17"/>
      <c r="E3" s="17"/>
      <c r="F3" s="73" t="s">
        <v>706</v>
      </c>
      <c r="G3" s="79">
        <f>SUM(G2)</f>
        <v>20000</v>
      </c>
      <c r="I3" s="58"/>
      <c r="L3" s="73" t="s">
        <v>703</v>
      </c>
      <c r="M3" s="74">
        <f>SUM(M2:M2)</f>
        <v>0</v>
      </c>
      <c r="N3" s="75"/>
    </row>
    <row r="4" spans="1:15" ht="30" x14ac:dyDescent="0.25">
      <c r="F4"/>
      <c r="G4" s="73" t="s">
        <v>706</v>
      </c>
      <c r="H4" s="80">
        <f>SUM(H2)</f>
        <v>24200</v>
      </c>
      <c r="L4" s="75"/>
      <c r="M4" s="76" t="s">
        <v>704</v>
      </c>
      <c r="N4" s="77">
        <f>SUM(N2:N2)</f>
        <v>0</v>
      </c>
    </row>
  </sheetData>
  <sheetProtection algorithmName="SHA-512" hashValue="Uoco2hCod7h62EK95n9CSMPSDl1hzNSoNR45R9iYw6mgKjka4xzBNHf7w/pQ7nZeCi7AEeSssgOfjTwIsFseBw==" saltValue="3x0eeYvw9Y8B8C8TWMBllg==" spinCount="100000" sheet="1" objects="1" scenarios="1" selectLockedCell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BC799-36A9-45DA-B623-D6208B60DCBB}">
  <sheetPr>
    <tabColor rgb="FFFFC000"/>
  </sheetPr>
  <dimension ref="A1:O35"/>
  <sheetViews>
    <sheetView topLeftCell="A18" workbookViewId="0">
      <selection activeCell="K8" sqref="K8"/>
    </sheetView>
  </sheetViews>
  <sheetFormatPr baseColWidth="10" defaultRowHeight="13.8" x14ac:dyDescent="0.25"/>
  <cols>
    <col min="1" max="1" width="14.6328125" customWidth="1"/>
    <col min="2" max="2" width="34.1796875" customWidth="1"/>
    <col min="3" max="3" width="12.453125" customWidth="1"/>
    <col min="4" max="4" width="10.453125" customWidth="1"/>
    <col min="5" max="5" width="4.90625" customWidth="1"/>
    <col min="6" max="6" width="14.1796875" customWidth="1"/>
    <col min="7" max="7" width="12.90625" customWidth="1"/>
    <col min="8" max="8" width="11.1796875" customWidth="1"/>
    <col min="9" max="9" width="9" customWidth="1"/>
    <col min="10" max="10" width="9.81640625" customWidth="1"/>
    <col min="11" max="11" width="15" customWidth="1"/>
    <col min="12" max="12" width="16.81640625" customWidth="1"/>
    <col min="13" max="14" width="16" customWidth="1"/>
    <col min="15" max="15" width="13" customWidth="1"/>
  </cols>
  <sheetData>
    <row r="1" spans="1:15" ht="45" x14ac:dyDescent="0.25">
      <c r="A1" s="3" t="s">
        <v>4</v>
      </c>
      <c r="B1" s="2" t="s">
        <v>6</v>
      </c>
      <c r="C1" s="4" t="s">
        <v>12</v>
      </c>
      <c r="D1" s="5" t="s">
        <v>7</v>
      </c>
      <c r="E1" s="8" t="s">
        <v>1</v>
      </c>
      <c r="F1" s="5" t="s">
        <v>10</v>
      </c>
      <c r="G1" s="9" t="s">
        <v>246</v>
      </c>
      <c r="H1" s="9" t="s">
        <v>247</v>
      </c>
      <c r="I1" s="10" t="s">
        <v>248</v>
      </c>
      <c r="J1" s="10" t="s">
        <v>11</v>
      </c>
      <c r="K1" s="70" t="s">
        <v>701</v>
      </c>
      <c r="L1" s="70" t="s">
        <v>702</v>
      </c>
      <c r="M1" s="70" t="s">
        <v>703</v>
      </c>
      <c r="N1" s="70" t="s">
        <v>704</v>
      </c>
      <c r="O1" s="70" t="s">
        <v>705</v>
      </c>
    </row>
    <row r="2" spans="1:15" ht="26.4" x14ac:dyDescent="0.25">
      <c r="A2" s="12" t="s">
        <v>249</v>
      </c>
      <c r="B2" s="42" t="s">
        <v>250</v>
      </c>
      <c r="C2" s="12">
        <v>21</v>
      </c>
      <c r="D2" s="43">
        <v>41.41</v>
      </c>
      <c r="E2" s="39">
        <v>0.1</v>
      </c>
      <c r="F2" s="56">
        <f t="shared" ref="F2:F32" si="0">D2*(1+E2)</f>
        <v>45.551000000000002</v>
      </c>
      <c r="G2" s="30">
        <f t="shared" ref="G2:G32" si="1">C2*D2</f>
        <v>869.6099999999999</v>
      </c>
      <c r="H2" s="30">
        <f t="shared" ref="H2:H32" si="2">C2*F2</f>
        <v>956.57100000000003</v>
      </c>
      <c r="I2" s="44" t="s">
        <v>59</v>
      </c>
      <c r="J2" s="44">
        <v>10</v>
      </c>
      <c r="K2" s="71"/>
      <c r="L2" s="45">
        <f>K2+(K2*E2)</f>
        <v>0</v>
      </c>
      <c r="M2" s="45">
        <f>C2*K2</f>
        <v>0</v>
      </c>
      <c r="N2" s="45">
        <f>L2*C2</f>
        <v>0</v>
      </c>
      <c r="O2" s="72"/>
    </row>
    <row r="3" spans="1:15" ht="26.4" x14ac:dyDescent="0.25">
      <c r="A3" s="12" t="s">
        <v>251</v>
      </c>
      <c r="B3" s="42" t="s">
        <v>252</v>
      </c>
      <c r="C3" s="12">
        <v>21</v>
      </c>
      <c r="D3" s="43">
        <v>45.47</v>
      </c>
      <c r="E3" s="39">
        <v>0.1</v>
      </c>
      <c r="F3" s="56">
        <f t="shared" si="0"/>
        <v>50.017000000000003</v>
      </c>
      <c r="G3" s="30">
        <f t="shared" si="1"/>
        <v>954.87</v>
      </c>
      <c r="H3" s="30">
        <f t="shared" si="2"/>
        <v>1050.357</v>
      </c>
      <c r="I3" s="44" t="s">
        <v>59</v>
      </c>
      <c r="J3" s="44">
        <v>10</v>
      </c>
      <c r="K3" s="71"/>
      <c r="L3" s="45">
        <f t="shared" ref="L3:L22" si="3">K3+(K3*E3)</f>
        <v>0</v>
      </c>
      <c r="M3" s="45">
        <f t="shared" ref="M3:M22" si="4">C3*K3</f>
        <v>0</v>
      </c>
      <c r="N3" s="45">
        <f t="shared" ref="N3:N22" si="5">L3*C3</f>
        <v>0</v>
      </c>
      <c r="O3" s="72"/>
    </row>
    <row r="4" spans="1:15" ht="26.4" x14ac:dyDescent="0.25">
      <c r="A4" s="12" t="s">
        <v>253</v>
      </c>
      <c r="B4" s="42" t="s">
        <v>254</v>
      </c>
      <c r="C4" s="12">
        <v>15</v>
      </c>
      <c r="D4" s="43">
        <v>66.790000000000006</v>
      </c>
      <c r="E4" s="39">
        <v>0.1</v>
      </c>
      <c r="F4" s="56">
        <f t="shared" si="0"/>
        <v>73.469000000000008</v>
      </c>
      <c r="G4" s="30">
        <f t="shared" si="1"/>
        <v>1001.8500000000001</v>
      </c>
      <c r="H4" s="30">
        <f t="shared" si="2"/>
        <v>1102.0350000000001</v>
      </c>
      <c r="I4" s="44" t="s">
        <v>59</v>
      </c>
      <c r="J4" s="44">
        <v>10</v>
      </c>
      <c r="K4" s="71"/>
      <c r="L4" s="45">
        <f t="shared" si="3"/>
        <v>0</v>
      </c>
      <c r="M4" s="45">
        <f t="shared" si="4"/>
        <v>0</v>
      </c>
      <c r="N4" s="45">
        <f t="shared" si="5"/>
        <v>0</v>
      </c>
      <c r="O4" s="72"/>
    </row>
    <row r="5" spans="1:15" ht="26.4" x14ac:dyDescent="0.25">
      <c r="A5" s="12" t="s">
        <v>255</v>
      </c>
      <c r="B5" s="42" t="s">
        <v>256</v>
      </c>
      <c r="C5" s="12">
        <v>15</v>
      </c>
      <c r="D5" s="43">
        <v>46.49</v>
      </c>
      <c r="E5" s="39">
        <v>0.1</v>
      </c>
      <c r="F5" s="56">
        <f t="shared" si="0"/>
        <v>51.139000000000003</v>
      </c>
      <c r="G5" s="30">
        <f t="shared" si="1"/>
        <v>697.35</v>
      </c>
      <c r="H5" s="30">
        <f t="shared" si="2"/>
        <v>767.08500000000004</v>
      </c>
      <c r="I5" s="44" t="s">
        <v>238</v>
      </c>
      <c r="J5" s="44">
        <v>10</v>
      </c>
      <c r="K5" s="71"/>
      <c r="L5" s="45">
        <f t="shared" si="3"/>
        <v>0</v>
      </c>
      <c r="M5" s="45">
        <f t="shared" si="4"/>
        <v>0</v>
      </c>
      <c r="N5" s="45">
        <f t="shared" si="5"/>
        <v>0</v>
      </c>
      <c r="O5" s="72"/>
    </row>
    <row r="6" spans="1:15" ht="26.4" x14ac:dyDescent="0.25">
      <c r="A6" s="12" t="s">
        <v>257</v>
      </c>
      <c r="B6" s="42" t="s">
        <v>258</v>
      </c>
      <c r="C6" s="12">
        <v>39</v>
      </c>
      <c r="D6" s="43">
        <v>49.84</v>
      </c>
      <c r="E6" s="39">
        <v>0.1</v>
      </c>
      <c r="F6" s="56">
        <f t="shared" si="0"/>
        <v>54.824000000000005</v>
      </c>
      <c r="G6" s="30">
        <f t="shared" si="1"/>
        <v>1943.7600000000002</v>
      </c>
      <c r="H6" s="30">
        <f t="shared" si="2"/>
        <v>2138.1360000000004</v>
      </c>
      <c r="I6" s="44" t="s">
        <v>59</v>
      </c>
      <c r="J6" s="44">
        <v>10</v>
      </c>
      <c r="K6" s="71"/>
      <c r="L6" s="45">
        <f t="shared" si="3"/>
        <v>0</v>
      </c>
      <c r="M6" s="45">
        <f t="shared" si="4"/>
        <v>0</v>
      </c>
      <c r="N6" s="45">
        <f t="shared" si="5"/>
        <v>0</v>
      </c>
      <c r="O6" s="72"/>
    </row>
    <row r="7" spans="1:15" ht="26.4" x14ac:dyDescent="0.25">
      <c r="A7" s="12" t="s">
        <v>259</v>
      </c>
      <c r="B7" s="42" t="s">
        <v>260</v>
      </c>
      <c r="C7" s="12">
        <v>21</v>
      </c>
      <c r="D7" s="43">
        <v>73.08</v>
      </c>
      <c r="E7" s="39">
        <v>0.1</v>
      </c>
      <c r="F7" s="56">
        <f t="shared" si="0"/>
        <v>80.388000000000005</v>
      </c>
      <c r="G7" s="30">
        <f t="shared" si="1"/>
        <v>1534.68</v>
      </c>
      <c r="H7" s="30">
        <f t="shared" si="2"/>
        <v>1688.1480000000001</v>
      </c>
      <c r="I7" s="44" t="s">
        <v>59</v>
      </c>
      <c r="J7" s="44">
        <v>10</v>
      </c>
      <c r="K7" s="71"/>
      <c r="L7" s="45">
        <f t="shared" si="3"/>
        <v>0</v>
      </c>
      <c r="M7" s="45">
        <f t="shared" si="4"/>
        <v>0</v>
      </c>
      <c r="N7" s="45">
        <f t="shared" si="5"/>
        <v>0</v>
      </c>
      <c r="O7" s="72"/>
    </row>
    <row r="8" spans="1:15" ht="26.4" x14ac:dyDescent="0.25">
      <c r="A8" s="12" t="s">
        <v>261</v>
      </c>
      <c r="B8" s="42" t="s">
        <v>262</v>
      </c>
      <c r="C8" s="12">
        <v>39</v>
      </c>
      <c r="D8" s="43">
        <v>62.63</v>
      </c>
      <c r="E8" s="39">
        <v>0.1</v>
      </c>
      <c r="F8" s="56">
        <f t="shared" si="0"/>
        <v>68.893000000000015</v>
      </c>
      <c r="G8" s="30">
        <f t="shared" si="1"/>
        <v>2442.5700000000002</v>
      </c>
      <c r="H8" s="30">
        <f t="shared" si="2"/>
        <v>2686.8270000000007</v>
      </c>
      <c r="I8" s="44" t="s">
        <v>59</v>
      </c>
      <c r="J8" s="44">
        <v>10</v>
      </c>
      <c r="K8" s="71"/>
      <c r="L8" s="45">
        <f t="shared" si="3"/>
        <v>0</v>
      </c>
      <c r="M8" s="45">
        <f t="shared" si="4"/>
        <v>0</v>
      </c>
      <c r="N8" s="45">
        <f t="shared" si="5"/>
        <v>0</v>
      </c>
      <c r="O8" s="72"/>
    </row>
    <row r="9" spans="1:15" ht="26.4" x14ac:dyDescent="0.25">
      <c r="A9" s="12" t="s">
        <v>263</v>
      </c>
      <c r="B9" s="42" t="s">
        <v>264</v>
      </c>
      <c r="C9" s="12">
        <v>27</v>
      </c>
      <c r="D9" s="43">
        <v>73.08</v>
      </c>
      <c r="E9" s="39">
        <v>0.1</v>
      </c>
      <c r="F9" s="56">
        <f t="shared" si="0"/>
        <v>80.388000000000005</v>
      </c>
      <c r="G9" s="30">
        <f t="shared" si="1"/>
        <v>1973.1599999999999</v>
      </c>
      <c r="H9" s="30">
        <f t="shared" si="2"/>
        <v>2170.4760000000001</v>
      </c>
      <c r="I9" s="44" t="s">
        <v>59</v>
      </c>
      <c r="J9" s="44">
        <v>10</v>
      </c>
      <c r="K9" s="71"/>
      <c r="L9" s="45">
        <f t="shared" si="3"/>
        <v>0</v>
      </c>
      <c r="M9" s="45">
        <f t="shared" si="4"/>
        <v>0</v>
      </c>
      <c r="N9" s="45">
        <f t="shared" si="5"/>
        <v>0</v>
      </c>
      <c r="O9" s="72"/>
    </row>
    <row r="10" spans="1:15" ht="26.4" x14ac:dyDescent="0.25">
      <c r="A10" s="12" t="s">
        <v>265</v>
      </c>
      <c r="B10" s="42" t="s">
        <v>266</v>
      </c>
      <c r="C10" s="12">
        <v>27</v>
      </c>
      <c r="D10" s="43">
        <v>66.8</v>
      </c>
      <c r="E10" s="39">
        <v>0.1</v>
      </c>
      <c r="F10" s="56">
        <f t="shared" si="0"/>
        <v>73.48</v>
      </c>
      <c r="G10" s="30">
        <f t="shared" si="1"/>
        <v>1803.6</v>
      </c>
      <c r="H10" s="30">
        <f t="shared" si="2"/>
        <v>1983.96</v>
      </c>
      <c r="I10" s="44" t="s">
        <v>59</v>
      </c>
      <c r="J10" s="44">
        <v>10</v>
      </c>
      <c r="K10" s="71"/>
      <c r="L10" s="45">
        <f t="shared" si="3"/>
        <v>0</v>
      </c>
      <c r="M10" s="45">
        <f t="shared" si="4"/>
        <v>0</v>
      </c>
      <c r="N10" s="45">
        <f t="shared" si="5"/>
        <v>0</v>
      </c>
      <c r="O10" s="72"/>
    </row>
    <row r="11" spans="1:15" ht="26.4" x14ac:dyDescent="0.25">
      <c r="A11" s="12" t="s">
        <v>267</v>
      </c>
      <c r="B11" s="42" t="s">
        <v>268</v>
      </c>
      <c r="C11" s="12">
        <v>21</v>
      </c>
      <c r="D11" s="43">
        <v>79.47</v>
      </c>
      <c r="E11" s="39">
        <v>0.1</v>
      </c>
      <c r="F11" s="56">
        <f t="shared" si="0"/>
        <v>87.417000000000002</v>
      </c>
      <c r="G11" s="30">
        <f t="shared" si="1"/>
        <v>1668.87</v>
      </c>
      <c r="H11" s="30">
        <f t="shared" si="2"/>
        <v>1835.7570000000001</v>
      </c>
      <c r="I11" s="44" t="s">
        <v>59</v>
      </c>
      <c r="J11" s="44">
        <v>10</v>
      </c>
      <c r="K11" s="71"/>
      <c r="L11" s="45">
        <f t="shared" si="3"/>
        <v>0</v>
      </c>
      <c r="M11" s="45">
        <f t="shared" si="4"/>
        <v>0</v>
      </c>
      <c r="N11" s="45">
        <f t="shared" si="5"/>
        <v>0</v>
      </c>
      <c r="O11" s="72"/>
    </row>
    <row r="12" spans="1:15" ht="26.4" x14ac:dyDescent="0.25">
      <c r="A12" s="12" t="s">
        <v>269</v>
      </c>
      <c r="B12" s="42" t="s">
        <v>523</v>
      </c>
      <c r="C12" s="12">
        <v>3</v>
      </c>
      <c r="D12" s="43">
        <v>86.07</v>
      </c>
      <c r="E12" s="39">
        <v>0.1</v>
      </c>
      <c r="F12" s="56">
        <f t="shared" si="0"/>
        <v>94.677000000000007</v>
      </c>
      <c r="G12" s="30">
        <f t="shared" si="1"/>
        <v>258.20999999999998</v>
      </c>
      <c r="H12" s="30">
        <f t="shared" si="2"/>
        <v>284.03100000000001</v>
      </c>
      <c r="I12" s="44" t="s">
        <v>59</v>
      </c>
      <c r="J12" s="44">
        <v>10</v>
      </c>
      <c r="K12" s="71"/>
      <c r="L12" s="45">
        <f t="shared" si="3"/>
        <v>0</v>
      </c>
      <c r="M12" s="45">
        <f t="shared" si="4"/>
        <v>0</v>
      </c>
      <c r="N12" s="45">
        <f t="shared" si="5"/>
        <v>0</v>
      </c>
      <c r="O12" s="72"/>
    </row>
    <row r="13" spans="1:15" ht="26.4" x14ac:dyDescent="0.25">
      <c r="A13" s="12" t="s">
        <v>271</v>
      </c>
      <c r="B13" s="42" t="s">
        <v>270</v>
      </c>
      <c r="C13" s="12">
        <v>3</v>
      </c>
      <c r="D13" s="43">
        <v>69.900000000000006</v>
      </c>
      <c r="E13" s="39">
        <v>0.1</v>
      </c>
      <c r="F13" s="56">
        <f t="shared" si="0"/>
        <v>76.890000000000015</v>
      </c>
      <c r="G13" s="30">
        <f t="shared" si="1"/>
        <v>209.70000000000002</v>
      </c>
      <c r="H13" s="30">
        <f t="shared" si="2"/>
        <v>230.67000000000004</v>
      </c>
      <c r="I13" s="44" t="s">
        <v>59</v>
      </c>
      <c r="J13" s="44">
        <v>10</v>
      </c>
      <c r="K13" s="71"/>
      <c r="L13" s="45">
        <f t="shared" si="3"/>
        <v>0</v>
      </c>
      <c r="M13" s="45">
        <f t="shared" si="4"/>
        <v>0</v>
      </c>
      <c r="N13" s="45">
        <f t="shared" si="5"/>
        <v>0</v>
      </c>
      <c r="O13" s="72"/>
    </row>
    <row r="14" spans="1:15" ht="26.4" x14ac:dyDescent="0.25">
      <c r="A14" s="12" t="s">
        <v>273</v>
      </c>
      <c r="B14" s="42" t="s">
        <v>272</v>
      </c>
      <c r="C14" s="12">
        <v>3</v>
      </c>
      <c r="D14" s="43">
        <v>73.08</v>
      </c>
      <c r="E14" s="39">
        <v>0.1</v>
      </c>
      <c r="F14" s="56">
        <f t="shared" si="0"/>
        <v>80.388000000000005</v>
      </c>
      <c r="G14" s="30">
        <f t="shared" si="1"/>
        <v>219.24</v>
      </c>
      <c r="H14" s="30">
        <f t="shared" si="2"/>
        <v>241.16400000000002</v>
      </c>
      <c r="I14" s="44" t="s">
        <v>59</v>
      </c>
      <c r="J14" s="44">
        <v>10</v>
      </c>
      <c r="K14" s="71"/>
      <c r="L14" s="45">
        <f t="shared" si="3"/>
        <v>0</v>
      </c>
      <c r="M14" s="45">
        <f t="shared" si="4"/>
        <v>0</v>
      </c>
      <c r="N14" s="45">
        <f t="shared" si="5"/>
        <v>0</v>
      </c>
      <c r="O14" s="72"/>
    </row>
    <row r="15" spans="1:15" ht="26.4" x14ac:dyDescent="0.25">
      <c r="A15" s="12" t="s">
        <v>275</v>
      </c>
      <c r="B15" s="42" t="s">
        <v>274</v>
      </c>
      <c r="C15" s="12">
        <v>6</v>
      </c>
      <c r="D15" s="43">
        <v>79.47</v>
      </c>
      <c r="E15" s="39">
        <v>0.1</v>
      </c>
      <c r="F15" s="56">
        <f t="shared" si="0"/>
        <v>87.417000000000002</v>
      </c>
      <c r="G15" s="30">
        <f t="shared" si="1"/>
        <v>476.82</v>
      </c>
      <c r="H15" s="30">
        <f t="shared" si="2"/>
        <v>524.50199999999995</v>
      </c>
      <c r="I15" s="44" t="s">
        <v>59</v>
      </c>
      <c r="J15" s="44">
        <v>10</v>
      </c>
      <c r="K15" s="71"/>
      <c r="L15" s="45">
        <f t="shared" si="3"/>
        <v>0</v>
      </c>
      <c r="M15" s="45">
        <f t="shared" si="4"/>
        <v>0</v>
      </c>
      <c r="N15" s="45">
        <f t="shared" si="5"/>
        <v>0</v>
      </c>
      <c r="O15" s="72"/>
    </row>
    <row r="16" spans="1:15" ht="26.4" x14ac:dyDescent="0.25">
      <c r="A16" s="12" t="s">
        <v>277</v>
      </c>
      <c r="B16" s="42" t="s">
        <v>276</v>
      </c>
      <c r="C16" s="12">
        <v>21</v>
      </c>
      <c r="D16" s="43">
        <v>77.44</v>
      </c>
      <c r="E16" s="39">
        <v>0.1</v>
      </c>
      <c r="F16" s="56">
        <f t="shared" si="0"/>
        <v>85.183999999999997</v>
      </c>
      <c r="G16" s="30">
        <f t="shared" si="1"/>
        <v>1626.24</v>
      </c>
      <c r="H16" s="30">
        <f t="shared" si="2"/>
        <v>1788.864</v>
      </c>
      <c r="I16" s="44" t="s">
        <v>59</v>
      </c>
      <c r="J16" s="44">
        <v>10</v>
      </c>
      <c r="K16" s="71"/>
      <c r="L16" s="45">
        <f t="shared" si="3"/>
        <v>0</v>
      </c>
      <c r="M16" s="45">
        <f t="shared" si="4"/>
        <v>0</v>
      </c>
      <c r="N16" s="45">
        <f t="shared" si="5"/>
        <v>0</v>
      </c>
      <c r="O16" s="72"/>
    </row>
    <row r="17" spans="1:15" ht="26.4" x14ac:dyDescent="0.25">
      <c r="A17" s="12" t="s">
        <v>279</v>
      </c>
      <c r="B17" s="42" t="s">
        <v>278</v>
      </c>
      <c r="C17" s="12">
        <v>12</v>
      </c>
      <c r="D17" s="43">
        <v>65.16</v>
      </c>
      <c r="E17" s="39">
        <v>0.1</v>
      </c>
      <c r="F17" s="56">
        <f t="shared" si="0"/>
        <v>71.676000000000002</v>
      </c>
      <c r="G17" s="30">
        <f t="shared" si="1"/>
        <v>781.92</v>
      </c>
      <c r="H17" s="30">
        <f t="shared" si="2"/>
        <v>860.11200000000008</v>
      </c>
      <c r="I17" s="44" t="s">
        <v>59</v>
      </c>
      <c r="J17" s="44">
        <v>10</v>
      </c>
      <c r="K17" s="71"/>
      <c r="L17" s="45">
        <f t="shared" si="3"/>
        <v>0</v>
      </c>
      <c r="M17" s="45">
        <f t="shared" si="4"/>
        <v>0</v>
      </c>
      <c r="N17" s="45">
        <f t="shared" si="5"/>
        <v>0</v>
      </c>
      <c r="O17" s="72"/>
    </row>
    <row r="18" spans="1:15" ht="26.4" x14ac:dyDescent="0.25">
      <c r="A18" s="12" t="s">
        <v>281</v>
      </c>
      <c r="B18" s="42" t="s">
        <v>280</v>
      </c>
      <c r="C18" s="12">
        <v>12</v>
      </c>
      <c r="D18" s="43">
        <v>86.07</v>
      </c>
      <c r="E18" s="39">
        <v>0.1</v>
      </c>
      <c r="F18" s="56">
        <f t="shared" si="0"/>
        <v>94.677000000000007</v>
      </c>
      <c r="G18" s="30">
        <f t="shared" si="1"/>
        <v>1032.8399999999999</v>
      </c>
      <c r="H18" s="30">
        <f t="shared" si="2"/>
        <v>1136.124</v>
      </c>
      <c r="I18" s="44" t="s">
        <v>59</v>
      </c>
      <c r="J18" s="44">
        <v>10</v>
      </c>
      <c r="K18" s="71"/>
      <c r="L18" s="45">
        <f t="shared" si="3"/>
        <v>0</v>
      </c>
      <c r="M18" s="45">
        <f t="shared" si="4"/>
        <v>0</v>
      </c>
      <c r="N18" s="45">
        <f t="shared" si="5"/>
        <v>0</v>
      </c>
      <c r="O18" s="72"/>
    </row>
    <row r="19" spans="1:15" ht="26.4" x14ac:dyDescent="0.25">
      <c r="A19" s="12" t="s">
        <v>283</v>
      </c>
      <c r="B19" s="42" t="s">
        <v>282</v>
      </c>
      <c r="C19" s="12">
        <v>6</v>
      </c>
      <c r="D19" s="43">
        <v>136</v>
      </c>
      <c r="E19" s="39">
        <v>0.1</v>
      </c>
      <c r="F19" s="56">
        <f t="shared" si="0"/>
        <v>149.60000000000002</v>
      </c>
      <c r="G19" s="30">
        <f t="shared" si="1"/>
        <v>816</v>
      </c>
      <c r="H19" s="30">
        <f t="shared" si="2"/>
        <v>897.60000000000014</v>
      </c>
      <c r="I19" s="44" t="s">
        <v>59</v>
      </c>
      <c r="J19" s="44">
        <v>10</v>
      </c>
      <c r="K19" s="71"/>
      <c r="L19" s="45">
        <f t="shared" si="3"/>
        <v>0</v>
      </c>
      <c r="M19" s="45">
        <f t="shared" si="4"/>
        <v>0</v>
      </c>
      <c r="N19" s="45">
        <f t="shared" si="5"/>
        <v>0</v>
      </c>
      <c r="O19" s="72"/>
    </row>
    <row r="20" spans="1:15" ht="26.4" x14ac:dyDescent="0.25">
      <c r="A20" s="12" t="s">
        <v>285</v>
      </c>
      <c r="B20" s="42" t="s">
        <v>284</v>
      </c>
      <c r="C20" s="12">
        <v>6</v>
      </c>
      <c r="D20" s="43">
        <v>155.19</v>
      </c>
      <c r="E20" s="39">
        <v>0.1</v>
      </c>
      <c r="F20" s="56">
        <f t="shared" si="0"/>
        <v>170.709</v>
      </c>
      <c r="G20" s="30">
        <f t="shared" si="1"/>
        <v>931.14</v>
      </c>
      <c r="H20" s="30">
        <f t="shared" si="2"/>
        <v>1024.2539999999999</v>
      </c>
      <c r="I20" s="44" t="s">
        <v>59</v>
      </c>
      <c r="J20" s="44">
        <v>10</v>
      </c>
      <c r="K20" s="71"/>
      <c r="L20" s="45">
        <f t="shared" si="3"/>
        <v>0</v>
      </c>
      <c r="M20" s="45">
        <f t="shared" si="4"/>
        <v>0</v>
      </c>
      <c r="N20" s="45">
        <f t="shared" si="5"/>
        <v>0</v>
      </c>
      <c r="O20" s="72"/>
    </row>
    <row r="21" spans="1:15" ht="26.4" x14ac:dyDescent="0.25">
      <c r="A21" s="12" t="s">
        <v>287</v>
      </c>
      <c r="B21" s="42" t="s">
        <v>286</v>
      </c>
      <c r="C21" s="12">
        <v>6</v>
      </c>
      <c r="D21" s="43">
        <v>14.21</v>
      </c>
      <c r="E21" s="39">
        <v>0.1</v>
      </c>
      <c r="F21" s="56">
        <f t="shared" si="0"/>
        <v>15.631000000000002</v>
      </c>
      <c r="G21" s="30">
        <f t="shared" si="1"/>
        <v>85.26</v>
      </c>
      <c r="H21" s="30">
        <f t="shared" si="2"/>
        <v>93.786000000000016</v>
      </c>
      <c r="I21" s="44" t="s">
        <v>18</v>
      </c>
      <c r="J21" s="44">
        <v>1</v>
      </c>
      <c r="K21" s="71"/>
      <c r="L21" s="45">
        <f t="shared" si="3"/>
        <v>0</v>
      </c>
      <c r="M21" s="45">
        <f t="shared" si="4"/>
        <v>0</v>
      </c>
      <c r="N21" s="45">
        <f t="shared" si="5"/>
        <v>0</v>
      </c>
      <c r="O21" s="72"/>
    </row>
    <row r="22" spans="1:15" x14ac:dyDescent="0.25">
      <c r="A22" s="12" t="s">
        <v>289</v>
      </c>
      <c r="B22" s="7" t="s">
        <v>288</v>
      </c>
      <c r="C22" s="12">
        <v>6</v>
      </c>
      <c r="D22" s="12">
        <v>23.06</v>
      </c>
      <c r="E22" s="39">
        <v>0.1</v>
      </c>
      <c r="F22" s="56">
        <f t="shared" si="0"/>
        <v>25.366</v>
      </c>
      <c r="G22" s="30">
        <f t="shared" si="1"/>
        <v>138.35999999999999</v>
      </c>
      <c r="H22" s="30">
        <f t="shared" si="2"/>
        <v>152.196</v>
      </c>
      <c r="I22" s="44" t="s">
        <v>245</v>
      </c>
      <c r="J22" s="12">
        <v>1</v>
      </c>
      <c r="K22" s="71"/>
      <c r="L22" s="45">
        <f t="shared" ref="L22:L33" si="6">K22+(K22*E22)</f>
        <v>0</v>
      </c>
      <c r="M22" s="45">
        <f t="shared" ref="M22:M33" si="7">C22*K22</f>
        <v>0</v>
      </c>
      <c r="N22" s="45">
        <f t="shared" ref="N22:N33" si="8">L22*C22</f>
        <v>0</v>
      </c>
      <c r="O22" s="72"/>
    </row>
    <row r="23" spans="1:15" x14ac:dyDescent="0.25">
      <c r="A23" s="12" t="s">
        <v>291</v>
      </c>
      <c r="B23" s="7" t="s">
        <v>290</v>
      </c>
      <c r="C23" s="12">
        <v>60</v>
      </c>
      <c r="D23" s="12">
        <v>13.06</v>
      </c>
      <c r="E23" s="39">
        <v>0.1</v>
      </c>
      <c r="F23" s="56">
        <f t="shared" si="0"/>
        <v>14.366000000000001</v>
      </c>
      <c r="G23" s="30">
        <f t="shared" si="1"/>
        <v>783.6</v>
      </c>
      <c r="H23" s="30">
        <f t="shared" si="2"/>
        <v>861.96</v>
      </c>
      <c r="I23" s="44" t="s">
        <v>18</v>
      </c>
      <c r="J23" s="12">
        <v>1</v>
      </c>
      <c r="K23" s="71"/>
      <c r="L23" s="45">
        <f t="shared" si="6"/>
        <v>0</v>
      </c>
      <c r="M23" s="45">
        <f t="shared" si="7"/>
        <v>0</v>
      </c>
      <c r="N23" s="45">
        <f t="shared" si="8"/>
        <v>0</v>
      </c>
      <c r="O23" s="72"/>
    </row>
    <row r="24" spans="1:15" x14ac:dyDescent="0.25">
      <c r="A24" s="12" t="s">
        <v>293</v>
      </c>
      <c r="B24" s="7" t="s">
        <v>292</v>
      </c>
      <c r="C24" s="12">
        <v>30</v>
      </c>
      <c r="D24" s="12">
        <v>16.420000000000002</v>
      </c>
      <c r="E24" s="39">
        <v>0.1</v>
      </c>
      <c r="F24" s="56">
        <f t="shared" si="0"/>
        <v>18.062000000000005</v>
      </c>
      <c r="G24" s="30">
        <f t="shared" si="1"/>
        <v>492.6</v>
      </c>
      <c r="H24" s="30">
        <f t="shared" si="2"/>
        <v>541.86000000000013</v>
      </c>
      <c r="I24" s="44" t="s">
        <v>18</v>
      </c>
      <c r="J24" s="12">
        <v>1</v>
      </c>
      <c r="K24" s="71"/>
      <c r="L24" s="45">
        <f t="shared" si="6"/>
        <v>0</v>
      </c>
      <c r="M24" s="45">
        <f t="shared" si="7"/>
        <v>0</v>
      </c>
      <c r="N24" s="45">
        <f t="shared" si="8"/>
        <v>0</v>
      </c>
      <c r="O24" s="72"/>
    </row>
    <row r="25" spans="1:15" x14ac:dyDescent="0.25">
      <c r="A25" s="12" t="s">
        <v>295</v>
      </c>
      <c r="B25" s="7" t="s">
        <v>294</v>
      </c>
      <c r="C25" s="12">
        <v>30</v>
      </c>
      <c r="D25" s="12">
        <v>14.42</v>
      </c>
      <c r="E25" s="39">
        <v>0.1</v>
      </c>
      <c r="F25" s="56">
        <f t="shared" si="0"/>
        <v>15.862000000000002</v>
      </c>
      <c r="G25" s="30">
        <f t="shared" si="1"/>
        <v>432.6</v>
      </c>
      <c r="H25" s="30">
        <f t="shared" si="2"/>
        <v>475.86000000000007</v>
      </c>
      <c r="I25" s="44" t="s">
        <v>18</v>
      </c>
      <c r="J25" s="12">
        <v>1</v>
      </c>
      <c r="K25" s="71"/>
      <c r="L25" s="45">
        <f t="shared" si="6"/>
        <v>0</v>
      </c>
      <c r="M25" s="45">
        <f t="shared" si="7"/>
        <v>0</v>
      </c>
      <c r="N25" s="45">
        <f t="shared" si="8"/>
        <v>0</v>
      </c>
      <c r="O25" s="72"/>
    </row>
    <row r="26" spans="1:15" x14ac:dyDescent="0.25">
      <c r="A26" s="12" t="s">
        <v>297</v>
      </c>
      <c r="B26" s="7" t="s">
        <v>296</v>
      </c>
      <c r="C26" s="12">
        <v>6</v>
      </c>
      <c r="D26" s="12">
        <v>53.33</v>
      </c>
      <c r="E26" s="39">
        <v>0.1</v>
      </c>
      <c r="F26" s="56">
        <f t="shared" si="0"/>
        <v>58.663000000000004</v>
      </c>
      <c r="G26" s="30">
        <f t="shared" si="1"/>
        <v>319.98</v>
      </c>
      <c r="H26" s="30">
        <f t="shared" si="2"/>
        <v>351.97800000000001</v>
      </c>
      <c r="I26" s="44" t="s">
        <v>59</v>
      </c>
      <c r="J26" s="12">
        <v>10</v>
      </c>
      <c r="K26" s="71"/>
      <c r="L26" s="45">
        <f t="shared" si="6"/>
        <v>0</v>
      </c>
      <c r="M26" s="45">
        <f t="shared" si="7"/>
        <v>0</v>
      </c>
      <c r="N26" s="45">
        <f t="shared" si="8"/>
        <v>0</v>
      </c>
      <c r="O26" s="72"/>
    </row>
    <row r="27" spans="1:15" x14ac:dyDescent="0.25">
      <c r="A27" s="12" t="s">
        <v>299</v>
      </c>
      <c r="B27" s="42" t="s">
        <v>298</v>
      </c>
      <c r="C27" s="12">
        <v>9</v>
      </c>
      <c r="D27" s="43">
        <v>75.31</v>
      </c>
      <c r="E27" s="39">
        <v>0.1</v>
      </c>
      <c r="F27" s="56">
        <f t="shared" si="0"/>
        <v>82.841000000000008</v>
      </c>
      <c r="G27" s="30">
        <f t="shared" si="1"/>
        <v>677.79</v>
      </c>
      <c r="H27" s="30">
        <f t="shared" si="2"/>
        <v>745.56900000000007</v>
      </c>
      <c r="I27" s="44" t="s">
        <v>59</v>
      </c>
      <c r="J27" s="44">
        <v>10</v>
      </c>
      <c r="K27" s="71"/>
      <c r="L27" s="45">
        <f t="shared" si="6"/>
        <v>0</v>
      </c>
      <c r="M27" s="45">
        <f t="shared" si="7"/>
        <v>0</v>
      </c>
      <c r="N27" s="45">
        <f t="shared" si="8"/>
        <v>0</v>
      </c>
      <c r="O27" s="72"/>
    </row>
    <row r="28" spans="1:15" ht="26.4" x14ac:dyDescent="0.25">
      <c r="A28" s="12" t="s">
        <v>301</v>
      </c>
      <c r="B28" s="42" t="s">
        <v>300</v>
      </c>
      <c r="C28" s="12">
        <v>9</v>
      </c>
      <c r="D28" s="43">
        <v>33.93</v>
      </c>
      <c r="E28" s="39">
        <v>0.1</v>
      </c>
      <c r="F28" s="56">
        <f t="shared" si="0"/>
        <v>37.323</v>
      </c>
      <c r="G28" s="30">
        <f t="shared" si="1"/>
        <v>305.37</v>
      </c>
      <c r="H28" s="30">
        <f t="shared" si="2"/>
        <v>335.90699999999998</v>
      </c>
      <c r="I28" s="44" t="s">
        <v>18</v>
      </c>
      <c r="J28" s="44">
        <v>1</v>
      </c>
      <c r="K28" s="71"/>
      <c r="L28" s="45">
        <f t="shared" si="6"/>
        <v>0</v>
      </c>
      <c r="M28" s="45">
        <f t="shared" si="7"/>
        <v>0</v>
      </c>
      <c r="N28" s="45">
        <f t="shared" si="8"/>
        <v>0</v>
      </c>
      <c r="O28" s="72"/>
    </row>
    <row r="29" spans="1:15" ht="26.4" x14ac:dyDescent="0.25">
      <c r="A29" s="12" t="s">
        <v>303</v>
      </c>
      <c r="B29" s="42" t="s">
        <v>302</v>
      </c>
      <c r="C29" s="12">
        <v>6</v>
      </c>
      <c r="D29" s="43">
        <v>34</v>
      </c>
      <c r="E29" s="39">
        <v>0.1</v>
      </c>
      <c r="F29" s="56">
        <f t="shared" si="0"/>
        <v>37.400000000000006</v>
      </c>
      <c r="G29" s="30">
        <f t="shared" si="1"/>
        <v>204</v>
      </c>
      <c r="H29" s="30">
        <f t="shared" si="2"/>
        <v>224.40000000000003</v>
      </c>
      <c r="I29" s="44" t="s">
        <v>18</v>
      </c>
      <c r="J29" s="44">
        <v>1</v>
      </c>
      <c r="K29" s="71"/>
      <c r="L29" s="45">
        <f t="shared" si="6"/>
        <v>0</v>
      </c>
      <c r="M29" s="45">
        <f t="shared" si="7"/>
        <v>0</v>
      </c>
      <c r="N29" s="45">
        <f t="shared" si="8"/>
        <v>0</v>
      </c>
      <c r="O29" s="72"/>
    </row>
    <row r="30" spans="1:15" ht="26.4" x14ac:dyDescent="0.25">
      <c r="A30" s="12" t="s">
        <v>305</v>
      </c>
      <c r="B30" s="42" t="s">
        <v>304</v>
      </c>
      <c r="C30" s="12">
        <v>15</v>
      </c>
      <c r="D30" s="43">
        <v>26.4</v>
      </c>
      <c r="E30" s="39">
        <v>0.1</v>
      </c>
      <c r="F30" s="56">
        <f t="shared" si="0"/>
        <v>29.04</v>
      </c>
      <c r="G30" s="30">
        <f t="shared" si="1"/>
        <v>396</v>
      </c>
      <c r="H30" s="30">
        <f t="shared" si="2"/>
        <v>435.59999999999997</v>
      </c>
      <c r="I30" s="44" t="s">
        <v>18</v>
      </c>
      <c r="J30" s="44">
        <v>1</v>
      </c>
      <c r="K30" s="71"/>
      <c r="L30" s="45">
        <f t="shared" si="6"/>
        <v>0</v>
      </c>
      <c r="M30" s="45">
        <f t="shared" si="7"/>
        <v>0</v>
      </c>
      <c r="N30" s="45">
        <f t="shared" si="8"/>
        <v>0</v>
      </c>
      <c r="O30" s="72"/>
    </row>
    <row r="31" spans="1:15" x14ac:dyDescent="0.25">
      <c r="A31" s="12" t="s">
        <v>307</v>
      </c>
      <c r="B31" s="42" t="s">
        <v>306</v>
      </c>
      <c r="C31" s="12">
        <v>6</v>
      </c>
      <c r="D31" s="43">
        <v>93.28</v>
      </c>
      <c r="E31" s="39">
        <v>0.1</v>
      </c>
      <c r="F31" s="56">
        <f t="shared" si="0"/>
        <v>102.608</v>
      </c>
      <c r="G31" s="30">
        <f t="shared" si="1"/>
        <v>559.68000000000006</v>
      </c>
      <c r="H31" s="30">
        <f t="shared" si="2"/>
        <v>615.64800000000002</v>
      </c>
      <c r="I31" s="44" t="s">
        <v>59</v>
      </c>
      <c r="J31" s="44">
        <v>10</v>
      </c>
      <c r="K31" s="71"/>
      <c r="L31" s="45">
        <f t="shared" si="6"/>
        <v>0</v>
      </c>
      <c r="M31" s="45">
        <f t="shared" si="7"/>
        <v>0</v>
      </c>
      <c r="N31" s="45">
        <f t="shared" si="8"/>
        <v>0</v>
      </c>
      <c r="O31" s="72"/>
    </row>
    <row r="32" spans="1:15" ht="26.4" x14ac:dyDescent="0.25">
      <c r="A32" s="13" t="s">
        <v>694</v>
      </c>
      <c r="B32" s="42" t="s">
        <v>308</v>
      </c>
      <c r="C32" s="12">
        <v>3</v>
      </c>
      <c r="D32" s="43">
        <v>605.13</v>
      </c>
      <c r="E32" s="39">
        <v>0.21</v>
      </c>
      <c r="F32" s="56">
        <f t="shared" si="0"/>
        <v>732.20729999999992</v>
      </c>
      <c r="G32" s="30">
        <f t="shared" si="1"/>
        <v>1815.3899999999999</v>
      </c>
      <c r="H32" s="30">
        <f t="shared" si="2"/>
        <v>2196.6218999999996</v>
      </c>
      <c r="I32" s="44" t="s">
        <v>18</v>
      </c>
      <c r="J32" s="44">
        <v>1</v>
      </c>
      <c r="K32" s="71"/>
      <c r="L32" s="45">
        <f t="shared" si="6"/>
        <v>0</v>
      </c>
      <c r="M32" s="45">
        <f t="shared" si="7"/>
        <v>0</v>
      </c>
      <c r="N32" s="45">
        <f t="shared" si="8"/>
        <v>0</v>
      </c>
      <c r="O32" s="72"/>
    </row>
    <row r="33" spans="1:15" ht="26.4" x14ac:dyDescent="0.25">
      <c r="A33" s="13" t="s">
        <v>695</v>
      </c>
      <c r="B33" s="42" t="s">
        <v>309</v>
      </c>
      <c r="C33" s="12">
        <v>3</v>
      </c>
      <c r="D33" s="43">
        <v>605.13</v>
      </c>
      <c r="E33" s="39">
        <v>0.21</v>
      </c>
      <c r="F33" s="56">
        <f>D33*(1+E33)</f>
        <v>732.20729999999992</v>
      </c>
      <c r="G33" s="56">
        <f>D33*C33</f>
        <v>1815.3899999999999</v>
      </c>
      <c r="H33" s="56">
        <f t="shared" ref="H33" si="9">C33*F33</f>
        <v>2196.6218999999996</v>
      </c>
      <c r="I33" s="44" t="s">
        <v>18</v>
      </c>
      <c r="J33" s="44">
        <v>1</v>
      </c>
      <c r="K33" s="71"/>
      <c r="L33" s="45">
        <f t="shared" si="6"/>
        <v>0</v>
      </c>
      <c r="M33" s="45">
        <f t="shared" si="7"/>
        <v>0</v>
      </c>
      <c r="N33" s="45">
        <f t="shared" si="8"/>
        <v>0</v>
      </c>
      <c r="O33" s="72"/>
    </row>
    <row r="34" spans="1:15" ht="38.4" customHeight="1" x14ac:dyDescent="0.25">
      <c r="A34" s="16"/>
      <c r="B34" s="25"/>
      <c r="C34" s="16"/>
      <c r="D34" s="16"/>
      <c r="E34" s="16"/>
      <c r="F34" s="73" t="s">
        <v>706</v>
      </c>
      <c r="G34" s="79">
        <f>SUM(G2:G33)</f>
        <v>29268.44999999999</v>
      </c>
      <c r="I34" s="58"/>
      <c r="J34" s="16"/>
      <c r="L34" s="73" t="s">
        <v>703</v>
      </c>
      <c r="M34" s="74">
        <f>SUM(M2:M33)</f>
        <v>0</v>
      </c>
      <c r="N34" s="75"/>
    </row>
    <row r="35" spans="1:15" ht="39" customHeight="1" x14ac:dyDescent="0.25">
      <c r="G35" s="73" t="s">
        <v>706</v>
      </c>
      <c r="H35" s="80">
        <f>SUM(H2:H33)</f>
        <v>32594.680799999998</v>
      </c>
      <c r="L35" s="75"/>
      <c r="M35" s="76" t="s">
        <v>704</v>
      </c>
      <c r="N35" s="77">
        <f>SUM(N2:N33)</f>
        <v>0</v>
      </c>
    </row>
  </sheetData>
  <sheetProtection algorithmName="SHA-512" hashValue="/1Dgkpchf55qeQ6DvdT90oAPkjMfLTwoyh6WVYZhGHi7ZAG+T/63/l6iWhHZAnPR+CbPebl5KTgLXamR5CuC9Q==" saltValue="LS9B+A6Sw0EQrF+vx7+sow==" spinCount="100000" sheet="1" objects="1" scenarios="1" selectLockedCell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19F2E-BDEA-4608-B2A8-B3E8B54EE85B}">
  <sheetPr>
    <tabColor rgb="FFFFC000"/>
  </sheetPr>
  <dimension ref="A1:O5"/>
  <sheetViews>
    <sheetView tabSelected="1" topLeftCell="C1" zoomScale="119" workbookViewId="0">
      <selection activeCell="O3" sqref="O3"/>
    </sheetView>
  </sheetViews>
  <sheetFormatPr baseColWidth="10" defaultRowHeight="13.8" x14ac:dyDescent="0.25"/>
  <cols>
    <col min="1" max="1" width="15.7265625" customWidth="1"/>
    <col min="2" max="2" width="22.453125" customWidth="1"/>
    <col min="3" max="3" width="10.453125" customWidth="1"/>
    <col min="4" max="4" width="8.6328125" customWidth="1"/>
    <col min="5" max="5" width="5.6328125" customWidth="1"/>
    <col min="6" max="6" width="13.26953125" customWidth="1"/>
    <col min="7" max="7" width="12.1796875" customWidth="1"/>
    <col min="8" max="8" width="12.81640625" customWidth="1"/>
    <col min="9" max="9" width="9.453125" customWidth="1"/>
    <col min="10" max="10" width="11" customWidth="1"/>
    <col min="11" max="11" width="15" customWidth="1"/>
    <col min="12" max="12" width="16.81640625" customWidth="1"/>
    <col min="13" max="14" width="16" customWidth="1"/>
    <col min="15" max="15" width="13" customWidth="1"/>
  </cols>
  <sheetData>
    <row r="1" spans="1:15" ht="45" x14ac:dyDescent="0.25">
      <c r="A1" s="3" t="s">
        <v>4</v>
      </c>
      <c r="B1" s="40" t="s">
        <v>6</v>
      </c>
      <c r="C1" s="4" t="s">
        <v>12</v>
      </c>
      <c r="D1" s="5" t="s">
        <v>7</v>
      </c>
      <c r="E1" s="8" t="s">
        <v>1</v>
      </c>
      <c r="F1" s="5" t="s">
        <v>10</v>
      </c>
      <c r="G1" s="9" t="s">
        <v>13</v>
      </c>
      <c r="H1" s="9" t="s">
        <v>14</v>
      </c>
      <c r="I1" s="10" t="s">
        <v>15</v>
      </c>
      <c r="J1" s="10" t="s">
        <v>11</v>
      </c>
      <c r="K1" s="70" t="s">
        <v>701</v>
      </c>
      <c r="L1" s="70" t="s">
        <v>702</v>
      </c>
      <c r="M1" s="70" t="s">
        <v>703</v>
      </c>
      <c r="N1" s="70" t="s">
        <v>704</v>
      </c>
      <c r="O1" s="70" t="s">
        <v>705</v>
      </c>
    </row>
    <row r="2" spans="1:15" ht="26.4" x14ac:dyDescent="0.25">
      <c r="A2" s="13" t="s">
        <v>696</v>
      </c>
      <c r="B2" s="41" t="s">
        <v>319</v>
      </c>
      <c r="C2" s="46">
        <v>6</v>
      </c>
      <c r="D2" s="13">
        <v>500</v>
      </c>
      <c r="E2" s="39">
        <v>0.1</v>
      </c>
      <c r="F2" s="56">
        <f>D2*(1+E2)</f>
        <v>550</v>
      </c>
      <c r="G2" s="45">
        <f>C2*D2</f>
        <v>3000</v>
      </c>
      <c r="H2" s="45">
        <f>C2*F2</f>
        <v>3300</v>
      </c>
      <c r="I2" s="13" t="s">
        <v>18</v>
      </c>
      <c r="J2" s="13">
        <v>1</v>
      </c>
      <c r="K2" s="71"/>
      <c r="L2" s="45">
        <f>K2+(K2*E2)</f>
        <v>0</v>
      </c>
      <c r="M2" s="45">
        <f>C2*K2</f>
        <v>0</v>
      </c>
      <c r="N2" s="45">
        <f>L2*C2</f>
        <v>0</v>
      </c>
      <c r="O2" s="72"/>
    </row>
    <row r="3" spans="1:15" ht="26.4" x14ac:dyDescent="0.25">
      <c r="A3" s="13" t="s">
        <v>697</v>
      </c>
      <c r="B3" s="6" t="s">
        <v>318</v>
      </c>
      <c r="C3" s="46">
        <v>9</v>
      </c>
      <c r="D3" s="13">
        <v>900</v>
      </c>
      <c r="E3" s="39">
        <v>0.1</v>
      </c>
      <c r="F3" s="56">
        <f>D3*(1+E3)</f>
        <v>990.00000000000011</v>
      </c>
      <c r="G3" s="56">
        <f>D3*C3</f>
        <v>8100</v>
      </c>
      <c r="H3" s="56">
        <f t="shared" ref="H3" si="0">C3*F3</f>
        <v>8910.0000000000018</v>
      </c>
      <c r="I3" s="13" t="s">
        <v>18</v>
      </c>
      <c r="J3" s="13">
        <v>1</v>
      </c>
      <c r="K3" s="71"/>
      <c r="L3" s="45">
        <f t="shared" ref="L3" si="1">K3+(K3*E3)</f>
        <v>0</v>
      </c>
      <c r="M3" s="45">
        <f t="shared" ref="M3" si="2">C3*K3</f>
        <v>0</v>
      </c>
      <c r="N3" s="45">
        <f t="shared" ref="N3" si="3">L3*C3</f>
        <v>0</v>
      </c>
      <c r="O3" s="72"/>
    </row>
    <row r="4" spans="1:15" ht="30" x14ac:dyDescent="0.25">
      <c r="A4" s="17"/>
      <c r="B4" s="18"/>
      <c r="C4" s="17"/>
      <c r="D4" s="17"/>
      <c r="E4" s="17"/>
      <c r="F4" s="73" t="s">
        <v>706</v>
      </c>
      <c r="G4" s="79">
        <f>SUM(G2:G3)</f>
        <v>11100</v>
      </c>
      <c r="I4" s="58"/>
      <c r="L4" s="73" t="s">
        <v>703</v>
      </c>
      <c r="M4" s="74">
        <f>SUM(M2:M3)</f>
        <v>0</v>
      </c>
      <c r="N4" s="75"/>
    </row>
    <row r="5" spans="1:15" ht="30" x14ac:dyDescent="0.25">
      <c r="G5" s="73" t="s">
        <v>706</v>
      </c>
      <c r="H5" s="80">
        <f>SUM(H2:H3)</f>
        <v>12210.000000000002</v>
      </c>
      <c r="L5" s="75"/>
      <c r="M5" s="76" t="s">
        <v>704</v>
      </c>
      <c r="N5" s="77">
        <f>SUM(N2:N3)</f>
        <v>0</v>
      </c>
    </row>
  </sheetData>
  <sheetProtection algorithmName="SHA-512" hashValue="ODOe2eKVXG0QLksyKR2WzojqiQYqyNOTNZMX7MZs+dwtKHeV4Chw4Xa5VY67K9bPQIEY7ODvd4w+V733uEclQw==" saltValue="72bd/gOksSQEMC0OVMF8tw==" spinCount="100000" sheet="1" objects="1" scenarios="1" selectLockedCells="1"/>
  <phoneticPr fontId="8"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74f93-0823-4b68-83f1-0a6c8042d384">
      <Terms xmlns="http://schemas.microsoft.com/office/infopath/2007/PartnerControls"/>
    </lcf76f155ced4ddcb4097134ff3c332f>
    <TaxCatchAll xmlns="df2f2895-2310-4824-9eb1-9c94b49fd66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ADA5FAC3E2E88448683DE4DB4EDEA16" ma:contentTypeVersion="15" ma:contentTypeDescription="Crear nuevo documento." ma:contentTypeScope="" ma:versionID="9153b482909eb3da7ffaa552edc4b1b3">
  <xsd:schema xmlns:xsd="http://www.w3.org/2001/XMLSchema" xmlns:xs="http://www.w3.org/2001/XMLSchema" xmlns:p="http://schemas.microsoft.com/office/2006/metadata/properties" xmlns:ns2="09074f93-0823-4b68-83f1-0a6c8042d384" xmlns:ns3="df2f2895-2310-4824-9eb1-9c94b49fd663" targetNamespace="http://schemas.microsoft.com/office/2006/metadata/properties" ma:root="true" ma:fieldsID="c83a5bec51f51f1c6d3975459ab4da43" ns2:_="" ns3:_="">
    <xsd:import namespace="09074f93-0823-4b68-83f1-0a6c8042d384"/>
    <xsd:import namespace="df2f2895-2310-4824-9eb1-9c94b49fd66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74f93-0823-4b68-83f1-0a6c8042d3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1b7371a-905d-41b3-b913-0f3b48f497f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f2f2895-2310-4824-9eb1-9c94b49fd66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68794be-46d2-45e7-b1c9-e731ad5a709c}" ma:internalName="TaxCatchAll" ma:showField="CatchAllData" ma:web="df2f2895-2310-4824-9eb1-9c94b49fd6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E0A1DD-5FB9-45FA-B8C2-43B8940FA4A0}">
  <ds:schemaRefs>
    <ds:schemaRef ds:uri="http://schemas.microsoft.com/office/2006/metadata/properties"/>
    <ds:schemaRef ds:uri="http://schemas.microsoft.com/office/infopath/2007/PartnerControls"/>
    <ds:schemaRef ds:uri="09074f93-0823-4b68-83f1-0a6c8042d384"/>
    <ds:schemaRef ds:uri="df2f2895-2310-4824-9eb1-9c94b49fd663"/>
  </ds:schemaRefs>
</ds:datastoreItem>
</file>

<file path=customXml/itemProps2.xml><?xml version="1.0" encoding="utf-8"?>
<ds:datastoreItem xmlns:ds="http://schemas.openxmlformats.org/officeDocument/2006/customXml" ds:itemID="{C6345E70-F0EC-491C-9485-ADA3D79B968C}">
  <ds:schemaRefs>
    <ds:schemaRef ds:uri="http://schemas.microsoft.com/sharepoint/v3/contenttype/forms"/>
  </ds:schemaRefs>
</ds:datastoreItem>
</file>

<file path=customXml/itemProps3.xml><?xml version="1.0" encoding="utf-8"?>
<ds:datastoreItem xmlns:ds="http://schemas.openxmlformats.org/officeDocument/2006/customXml" ds:itemID="{3EFBBCB1-7642-4ED4-8819-D7CD9E35A4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74f93-0823-4b68-83f1-0a6c8042d384"/>
    <ds:schemaRef ds:uri="df2f2895-2310-4824-9eb1-9c94b49fd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LOTE 1</vt:lpstr>
      <vt:lpstr>LOTE 2</vt:lpstr>
      <vt:lpstr>LOTE 3 </vt:lpstr>
      <vt:lpstr>LOTE 4</vt:lpstr>
      <vt:lpstr>LOTE 5 </vt:lpstr>
      <vt:lpstr>LOTE 6</vt:lpstr>
      <vt:lpstr>LOTE 7 </vt:lpstr>
      <vt:lpstr>LOTE 8</vt:lpstr>
      <vt:lpstr>LOTE 9</vt:lpstr>
      <vt:lpstr>LOTE 10</vt:lpstr>
      <vt:lpstr>LOTE 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Ruth Lopez Diego</dc:creator>
  <cp:lastModifiedBy>Eva Perez Ruiz</cp:lastModifiedBy>
  <dcterms:created xsi:type="dcterms:W3CDTF">2026-04-24T11:56:38Z</dcterms:created>
  <dcterms:modified xsi:type="dcterms:W3CDTF">2026-10-09T07:54:41Z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0x010100FADA5FAC3E2E88448683DE4DB4EDEA16</vt:lpwstr>
  </property>
  <property fmtid="{D5CDD505-2E9C-101B-9397-08002B2CF9AE}" pid="3" name="MediaServiceImageTags">
    <vt:lpwstr/>
  </property>
</Properties>
</file>