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124226"/>
  <xr:revisionPtr revIDLastSave="826" documentId="13_ncr:1_{DBC0284F-F716-42D8-861F-14BC754F4F71}" xr6:coauthVersionLast="47" xr6:coauthVersionMax="47" xr10:uidLastSave="{DE55F213-9F5E-4924-A221-5FDA5A1E6830}"/>
  <bookViews>
    <workbookView xWindow="-120" yWindow="-120" windowWidth="29040" windowHeight="15720" tabRatio="844" xr2:uid="{00000000-000D-0000-FFFF-FFFF00000000}"/>
  </bookViews>
  <sheets>
    <sheet name="LOTE 1 AVILA" sheetId="10" r:id="rId1"/>
    <sheet name="LOTE 2 BURGOS" sheetId="11" r:id="rId2"/>
    <sheet name="LOTE 3 LEON" sheetId="12" r:id="rId3"/>
    <sheet name="LOTE 4 MIRANDA" sheetId="13" r:id="rId4"/>
    <sheet name="LOTE 5 PALENCIA" sheetId="14" r:id="rId5"/>
    <sheet name="LOTE 6 SALAMANCA" sheetId="15" r:id="rId6"/>
    <sheet name="LOTE 7 VALLADOLID" sheetId="16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6" l="1"/>
  <c r="I3" i="15"/>
  <c r="I3" i="14"/>
  <c r="I3" i="13"/>
  <c r="I3" i="12"/>
  <c r="I3" i="11"/>
  <c r="C4" i="13"/>
  <c r="C4" i="11"/>
  <c r="B16" i="15"/>
  <c r="D16" i="15" s="1"/>
  <c r="B15" i="15"/>
  <c r="C14" i="15"/>
  <c r="B14" i="15"/>
  <c r="D14" i="15" s="1"/>
  <c r="C13" i="15"/>
  <c r="B13" i="15"/>
  <c r="D9" i="15"/>
  <c r="C15" i="15"/>
  <c r="D15" i="15" s="1"/>
  <c r="D16" i="14"/>
  <c r="B16" i="14"/>
  <c r="B15" i="14"/>
  <c r="B14" i="14"/>
  <c r="B13" i="14"/>
  <c r="D9" i="14"/>
  <c r="C15" i="14"/>
  <c r="C14" i="14"/>
  <c r="D14" i="14" s="1"/>
  <c r="C13" i="14"/>
  <c r="B16" i="13"/>
  <c r="D16" i="13" s="1"/>
  <c r="B15" i="13"/>
  <c r="C14" i="13"/>
  <c r="B14" i="13"/>
  <c r="C13" i="13"/>
  <c r="B13" i="13"/>
  <c r="D13" i="13" s="1"/>
  <c r="D9" i="13"/>
  <c r="C15" i="13"/>
  <c r="B16" i="12"/>
  <c r="D16" i="12" s="1"/>
  <c r="B15" i="12"/>
  <c r="B14" i="12"/>
  <c r="B13" i="12"/>
  <c r="D13" i="12" s="1"/>
  <c r="D9" i="12"/>
  <c r="C15" i="12"/>
  <c r="C14" i="12"/>
  <c r="C13" i="12"/>
  <c r="B16" i="16"/>
  <c r="D16" i="16" s="1"/>
  <c r="C15" i="16"/>
  <c r="B15" i="16"/>
  <c r="C14" i="16"/>
  <c r="D14" i="16" s="1"/>
  <c r="B14" i="16"/>
  <c r="C13" i="16"/>
  <c r="B13" i="16"/>
  <c r="D13" i="16" s="1"/>
  <c r="D9" i="16"/>
  <c r="D16" i="11"/>
  <c r="B16" i="11"/>
  <c r="C15" i="11"/>
  <c r="D15" i="11" s="1"/>
  <c r="B15" i="11"/>
  <c r="C14" i="11"/>
  <c r="D14" i="11" s="1"/>
  <c r="B14" i="11"/>
  <c r="B13" i="11"/>
  <c r="D9" i="11"/>
  <c r="C13" i="11"/>
  <c r="I3" i="10"/>
  <c r="C5" i="10"/>
  <c r="C4" i="10"/>
  <c r="C3" i="10"/>
  <c r="D15" i="16" l="1"/>
  <c r="D13" i="15"/>
  <c r="D17" i="15" s="1"/>
  <c r="D19" i="15" s="1"/>
  <c r="D18" i="15" s="1"/>
  <c r="D13" i="14"/>
  <c r="D14" i="13"/>
  <c r="D13" i="11"/>
  <c r="D15" i="14"/>
  <c r="D17" i="14"/>
  <c r="D19" i="14" s="1"/>
  <c r="D18" i="14" s="1"/>
  <c r="D15" i="13"/>
  <c r="D17" i="13" s="1"/>
  <c r="D19" i="13" s="1"/>
  <c r="D18" i="13" s="1"/>
  <c r="D14" i="12"/>
  <c r="D15" i="12"/>
  <c r="D17" i="12" s="1"/>
  <c r="D19" i="12" s="1"/>
  <c r="D18" i="12" s="1"/>
  <c r="D17" i="16"/>
  <c r="D19" i="16" s="1"/>
  <c r="D18" i="16" s="1"/>
  <c r="D17" i="11"/>
  <c r="D19" i="11" s="1"/>
  <c r="D18" i="11" s="1"/>
  <c r="C15" i="10" l="1"/>
  <c r="C14" i="10"/>
  <c r="D9" i="10"/>
  <c r="B15" i="10"/>
  <c r="B14" i="10"/>
  <c r="C13" i="10"/>
  <c r="B16" i="10"/>
  <c r="D16" i="10" s="1"/>
  <c r="D14" i="10" l="1"/>
  <c r="D15" i="10"/>
  <c r="B13" i="10"/>
  <c r="D13" i="10" s="1"/>
  <c r="D17" i="10" l="1"/>
  <c r="D19" i="10" s="1"/>
  <c r="D18" i="10" s="1"/>
</calcChain>
</file>

<file path=xl/sharedStrings.xml><?xml version="1.0" encoding="utf-8"?>
<sst xmlns="http://schemas.openxmlformats.org/spreadsheetml/2006/main" count="217" uniqueCount="24">
  <si>
    <t>TIPO TRAYECTO</t>
  </si>
  <si>
    <t>IMPORTE FIJO</t>
  </si>
  <si>
    <t>HORAS DE ESPERA</t>
  </si>
  <si>
    <t>IMPORTE TOTAL HORAS DE ESPERA</t>
  </si>
  <si>
    <t>IMPORTE FIJO MAXIMO SIN IVA</t>
  </si>
  <si>
    <t xml:space="preserve">IMPORTE MAXIMO €/KM SIN IVA </t>
  </si>
  <si>
    <t>IMPORTE TOTAL SIN IVA</t>
  </si>
  <si>
    <t>IVA 10 %</t>
  </si>
  <si>
    <t>KILOMETROS TOTALES APROX AL AÑO</t>
  </si>
  <si>
    <t>TRAYECTOS ESTIMADOS AL AÑO</t>
  </si>
  <si>
    <t>Nº HORAS ESPERA ESTIMADAS AL AÑO</t>
  </si>
  <si>
    <t>IMPORTE KILOMETRAJE</t>
  </si>
  <si>
    <t>OFERTA ECONOMICA 1 AÑO SIN IVA</t>
  </si>
  <si>
    <t xml:space="preserve">IMPORTE OFERTADO €/KM SIN IVA </t>
  </si>
  <si>
    <t>IMPORTE FIJO OFERTADO SIN IVA</t>
  </si>
  <si>
    <t>IMPORTE OFERTADO €/HORA DE ESPERA SIN IVA</t>
  </si>
  <si>
    <t>OFERTA ECONOMICA 1 AÑO CON IVA</t>
  </si>
  <si>
    <t>IMPORTE MAXIMO €/HORA DE ESPERA SIN IVA</t>
  </si>
  <si>
    <t>TRAMO KILOMETROS &lt;= 8 Km</t>
  </si>
  <si>
    <t>TRAMO KILOMETROS entre 8 Km y =&lt; 30</t>
  </si>
  <si>
    <t>TRAMO KILOMETROS &gt;30 km</t>
  </si>
  <si>
    <t>HORAS DE ESPERA (TRAMO 3)</t>
  </si>
  <si>
    <t>TIPO DE DESPLAZAMIENTO</t>
  </si>
  <si>
    <t>OFERTA TRANSPORTE NO SANITARIO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</si>
</sst>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8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44" fontId="0" fillId="0" borderId="0" xfId="0" applyNumberFormat="1"/>
    <xf numFmtId="0" fontId="4" fillId="0" borderId="0" xfId="0" applyFont="1"/>
    <xf numFmtId="0" fontId="3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0" fontId="4" fillId="0" borderId="1" xfId="0" applyFont="1" applyBorder="1"/>
    <xf numFmtId="44" fontId="4" fillId="0" borderId="0" xfId="1" applyFont="1"/>
    <xf numFmtId="44" fontId="4" fillId="0" borderId="1" xfId="0" applyNumberFormat="1" applyFont="1" applyBorder="1"/>
    <xf numFmtId="44" fontId="4" fillId="0" borderId="1" xfId="1" applyFont="1" applyFill="1" applyBorder="1" applyAlignment="1" applyProtection="1"/>
    <xf numFmtId="0" fontId="3" fillId="3" borderId="1" xfId="0" applyFont="1" applyFill="1" applyBorder="1"/>
    <xf numFmtId="44" fontId="3" fillId="3" borderId="1" xfId="0" applyNumberFormat="1" applyFont="1" applyFill="1" applyBorder="1"/>
    <xf numFmtId="44" fontId="4" fillId="0" borderId="0" xfId="0" applyNumberFormat="1" applyFont="1"/>
    <xf numFmtId="44" fontId="3" fillId="3" borderId="1" xfId="1" applyFont="1" applyFill="1" applyBorder="1" applyProtection="1">
      <protection locked="0"/>
    </xf>
    <xf numFmtId="0" fontId="3" fillId="2" borderId="0" xfId="0" applyFont="1" applyFill="1" applyAlignment="1">
      <alignment horizontal="justify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5" fillId="0" borderId="1" xfId="3" applyFont="1" applyBorder="1"/>
    <xf numFmtId="44" fontId="5" fillId="0" borderId="1" xfId="1" applyFont="1" applyBorder="1"/>
  </cellXfs>
  <cellStyles count="15">
    <cellStyle name="Moneda" xfId="1" builtinId="4"/>
    <cellStyle name="Moneda 2" xfId="14" xr:uid="{F273B564-8D9E-4FB8-B7CA-76F7725D37BF}"/>
    <cellStyle name="Normal" xfId="0" builtinId="0"/>
    <cellStyle name="Normal 10" xfId="9" xr:uid="{853070DF-3768-458D-BA7A-7B41C1B0105F}"/>
    <cellStyle name="Normal 11" xfId="13" xr:uid="{C1F3F379-14AE-4AD1-A426-BD4B81F832B2}"/>
    <cellStyle name="Normal 12" xfId="10" xr:uid="{469599E8-9E6E-4D06-BD9B-20322869BF36}"/>
    <cellStyle name="Normal 14" xfId="11" xr:uid="{70A6EEAC-C145-4EA1-A6F9-184583CD62BE}"/>
    <cellStyle name="Normal 16" xfId="12" xr:uid="{4ED4C4C6-D705-4DD6-8483-BAA23CBB7D59}"/>
    <cellStyle name="Normal 2" xfId="3" xr:uid="{B5A5A75C-324E-4655-83D5-1BB129CABE0B}"/>
    <cellStyle name="Normal 3" xfId="2" xr:uid="{38EDD879-B9BC-4CEC-8A42-093A42BBAA73}"/>
    <cellStyle name="Normal 4" xfId="6" xr:uid="{576E743D-B2FE-4E73-97CE-41081FE9ABC2}"/>
    <cellStyle name="Normal 5" xfId="4" xr:uid="{7D0DD58F-3762-45CC-B09C-134D8C1F2657}"/>
    <cellStyle name="Normal 6" xfId="5" xr:uid="{0C26B455-B1A5-47D7-8117-B8100DBEC814}"/>
    <cellStyle name="Normal 8" xfId="7" xr:uid="{E7B98F4F-98F1-48F2-BE14-372537104D60}"/>
    <cellStyle name="Normal 9" xfId="8" xr:uid="{10B1D61D-5479-44C1-896D-6B6EB6E2CD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A556C2-EB81-66ED-971E-3953BAB1F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92450" y="12344400"/>
          <a:ext cx="7144747" cy="28864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379F1E-D080-4E06-9894-3936D34FF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DDB085-DDA2-4E15-A1DB-F031D088E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8B9D9-BE44-44BE-9751-3128F71B7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F64C293-7254-4A09-9353-B1B5351CE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A392251-3F19-4038-8A16-EA1303B32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1D1579-41DF-46C0-BD42-767DD4363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72C365-C796-4F49-BC04-42F660992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40B418C-2D8F-435F-9C88-5B9642AC3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D63CBA3-5F85-4EE8-B77A-BED046B65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87C7B4-3340-4699-9A9A-AEC6BF874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B6AB0E-4550-4F74-9EAF-481A9BA36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1EFF2EF-EEDD-4451-8DCA-9EB44BC98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BAFC974-1AB0-4575-A7B1-01A046381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26A3EE3-AE4B-4F94-A190-B151C9178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4433AA-F2B8-45F9-BD70-CA08C1A08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063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A7FE390-9A39-4AE4-B781-894CAA47C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2521EE9-F14A-43AE-8971-7486879A4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74EA4F4-18D6-4FBC-AF10-A8DCDDBE2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50C6499-F9E3-44DB-8527-CF4A236C0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79458DE-9B92-4FF8-AC71-2296BF671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AA0894-6F88-41E3-A40A-C74BF7BFB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3475" y="12944475"/>
          <a:ext cx="7144747" cy="2886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86A8-8771-4D9E-A051-63098695FE6A}">
  <dimension ref="A1:J24"/>
  <sheetViews>
    <sheetView tabSelected="1" workbookViewId="0">
      <selection activeCell="D5" sqref="D5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22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x14ac:dyDescent="0.3">
      <c r="A3" s="5" t="s">
        <v>18</v>
      </c>
      <c r="B3" s="18">
        <v>104</v>
      </c>
      <c r="C3" s="18">
        <f>B3*8</f>
        <v>832</v>
      </c>
      <c r="D3" s="13"/>
      <c r="E3" s="13"/>
      <c r="F3" s="2"/>
      <c r="H3" s="5" t="s">
        <v>18</v>
      </c>
      <c r="I3" s="19">
        <f>18</f>
        <v>18</v>
      </c>
      <c r="J3" s="19"/>
    </row>
    <row r="4" spans="1:10" ht="29.25" x14ac:dyDescent="0.3">
      <c r="A4" s="5" t="s">
        <v>19</v>
      </c>
      <c r="B4" s="18">
        <v>55</v>
      </c>
      <c r="C4" s="18">
        <f>B4*20</f>
        <v>1100</v>
      </c>
      <c r="D4" s="13"/>
      <c r="E4" s="13"/>
      <c r="F4" s="2"/>
      <c r="G4" s="2"/>
      <c r="H4" s="5" t="s">
        <v>19</v>
      </c>
      <c r="I4" s="19">
        <v>1.8</v>
      </c>
      <c r="J4" s="19">
        <v>1.04</v>
      </c>
    </row>
    <row r="5" spans="1:10" ht="15.75" x14ac:dyDescent="0.3">
      <c r="A5" s="5" t="s">
        <v>20</v>
      </c>
      <c r="B5" s="18">
        <v>57</v>
      </c>
      <c r="C5" s="18">
        <f>B5*200</f>
        <v>11400</v>
      </c>
      <c r="D5" s="13"/>
      <c r="E5" s="13"/>
      <c r="F5" s="2"/>
      <c r="G5" s="2"/>
      <c r="H5" s="5" t="s">
        <v>20</v>
      </c>
      <c r="I5" s="19">
        <v>1.35</v>
      </c>
      <c r="J5" s="19">
        <v>1.04</v>
      </c>
    </row>
    <row r="6" spans="1:10" x14ac:dyDescent="0.25">
      <c r="A6" s="3"/>
      <c r="B6" s="3"/>
      <c r="C6" s="3"/>
      <c r="D6" s="7"/>
      <c r="E6" s="3"/>
      <c r="G6" s="2"/>
    </row>
    <row r="7" spans="1:10" x14ac:dyDescent="0.25">
      <c r="A7" s="3"/>
      <c r="B7" s="3"/>
      <c r="C7" s="3"/>
      <c r="D7" s="7"/>
      <c r="E7" s="3"/>
    </row>
    <row r="8" spans="1:10" ht="28.5" x14ac:dyDescent="0.25">
      <c r="A8" s="3"/>
      <c r="B8" s="5" t="s">
        <v>10</v>
      </c>
      <c r="C8" s="4" t="s">
        <v>15</v>
      </c>
      <c r="D8" s="5" t="s">
        <v>3</v>
      </c>
      <c r="E8" s="3"/>
      <c r="I8" s="4" t="s">
        <v>17</v>
      </c>
    </row>
    <row r="9" spans="1:10" ht="15.75" x14ac:dyDescent="0.3">
      <c r="A9" s="5" t="s">
        <v>2</v>
      </c>
      <c r="B9" s="6">
        <v>78</v>
      </c>
      <c r="C9" s="13"/>
      <c r="D9" s="8">
        <f>B9*C9</f>
        <v>0</v>
      </c>
      <c r="E9" s="3"/>
      <c r="H9" s="5" t="s">
        <v>2</v>
      </c>
      <c r="I9" s="19">
        <v>16.5</v>
      </c>
    </row>
    <row r="10" spans="1:10" x14ac:dyDescent="0.25">
      <c r="A10" s="3"/>
      <c r="B10" s="3"/>
      <c r="C10" s="3"/>
      <c r="D10" s="3"/>
      <c r="E10" s="3"/>
    </row>
    <row r="11" spans="1:10" x14ac:dyDescent="0.25">
      <c r="A11" s="15" t="s">
        <v>23</v>
      </c>
      <c r="B11" s="16"/>
      <c r="C11" s="16"/>
      <c r="D11" s="17"/>
      <c r="E11" s="3"/>
    </row>
    <row r="12" spans="1:10" ht="32.25" customHeight="1" x14ac:dyDescent="0.25">
      <c r="A12" s="5" t="s">
        <v>0</v>
      </c>
      <c r="B12" s="5" t="s">
        <v>1</v>
      </c>
      <c r="C12" s="5" t="s">
        <v>11</v>
      </c>
      <c r="D12" s="5" t="s">
        <v>6</v>
      </c>
      <c r="E12" s="3"/>
    </row>
    <row r="13" spans="1:10" x14ac:dyDescent="0.25">
      <c r="A13" s="4" t="s">
        <v>18</v>
      </c>
      <c r="B13" s="9">
        <f t="shared" ref="B13:C15" si="0">B3*D3</f>
        <v>0</v>
      </c>
      <c r="C13" s="9">
        <f t="shared" si="0"/>
        <v>0</v>
      </c>
      <c r="D13" s="9">
        <f>B13+C13</f>
        <v>0</v>
      </c>
      <c r="E13" s="3"/>
    </row>
    <row r="14" spans="1:10" ht="28.5" x14ac:dyDescent="0.25">
      <c r="A14" s="4" t="s">
        <v>19</v>
      </c>
      <c r="B14" s="9">
        <f t="shared" si="0"/>
        <v>0</v>
      </c>
      <c r="C14" s="9">
        <f t="shared" si="0"/>
        <v>0</v>
      </c>
      <c r="D14" s="9">
        <f t="shared" ref="D14:D15" si="1">B14+C14</f>
        <v>0</v>
      </c>
      <c r="E14" s="3"/>
    </row>
    <row r="15" spans="1:10" x14ac:dyDescent="0.25">
      <c r="A15" s="4" t="s">
        <v>20</v>
      </c>
      <c r="B15" s="9">
        <f t="shared" si="0"/>
        <v>0</v>
      </c>
      <c r="C15" s="9">
        <f t="shared" si="0"/>
        <v>0</v>
      </c>
      <c r="D15" s="9">
        <f t="shared" si="1"/>
        <v>0</v>
      </c>
      <c r="E15" s="3"/>
    </row>
    <row r="16" spans="1:10" x14ac:dyDescent="0.25">
      <c r="A16" s="14" t="s">
        <v>21</v>
      </c>
      <c r="B16" s="9">
        <f>B9*C9</f>
        <v>0</v>
      </c>
      <c r="C16" s="9"/>
      <c r="D16" s="9">
        <f>B16</f>
        <v>0</v>
      </c>
      <c r="E16" s="3"/>
    </row>
    <row r="17" spans="1:7" x14ac:dyDescent="0.25">
      <c r="A17" s="3"/>
      <c r="B17" s="3"/>
      <c r="C17" s="10" t="s">
        <v>12</v>
      </c>
      <c r="D17" s="11">
        <f>D13+D14+D15+D16</f>
        <v>0</v>
      </c>
      <c r="E17" s="12"/>
    </row>
    <row r="18" spans="1:7" x14ac:dyDescent="0.25">
      <c r="A18" s="3"/>
      <c r="B18" s="3"/>
      <c r="C18" s="1" t="s">
        <v>7</v>
      </c>
      <c r="D18" s="8">
        <f>D19-D17</f>
        <v>0</v>
      </c>
    </row>
    <row r="19" spans="1:7" x14ac:dyDescent="0.25">
      <c r="C19" s="10" t="s">
        <v>16</v>
      </c>
      <c r="D19" s="11">
        <f>D17*1.1</f>
        <v>0</v>
      </c>
    </row>
    <row r="20" spans="1:7" x14ac:dyDescent="0.25">
      <c r="F20" s="2"/>
      <c r="G20" s="2"/>
    </row>
    <row r="24" spans="1:7" x14ac:dyDescent="0.25">
      <c r="C24" s="2"/>
    </row>
  </sheetData>
  <sheetProtection algorithmName="SHA-512" hashValue="cFXEBdiMdkAtckcVkbBgLbScpf6TYmX85/QyAaMy9rBClzQQWDPPlmEM2dr7BVK+u4M4ft00fQTVs+6or1VP3w==" saltValue="GzapznMSNhEtIsTSZ3bGKw==" spinCount="100000" sheet="1" objects="1" scenarios="1" selectLockedCells="1"/>
  <mergeCells count="1">
    <mergeCell ref="A11:D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50D5A-429C-4036-A329-DB6B6947BF85}">
  <dimension ref="A1:J24"/>
  <sheetViews>
    <sheetView workbookViewId="0">
      <selection activeCell="D4" sqref="D4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22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x14ac:dyDescent="0.3">
      <c r="A3" s="5" t="s">
        <v>18</v>
      </c>
      <c r="B3" s="18">
        <v>30</v>
      </c>
      <c r="C3" s="18">
        <v>240</v>
      </c>
      <c r="D3" s="13"/>
      <c r="E3" s="13"/>
      <c r="F3" s="2"/>
      <c r="H3" s="5" t="s">
        <v>18</v>
      </c>
      <c r="I3" s="19">
        <f>18</f>
        <v>18</v>
      </c>
      <c r="J3" s="19"/>
    </row>
    <row r="4" spans="1:10" ht="29.25" x14ac:dyDescent="0.3">
      <c r="A4" s="5" t="s">
        <v>19</v>
      </c>
      <c r="B4" s="18">
        <v>45</v>
      </c>
      <c r="C4" s="18">
        <f>B4*30</f>
        <v>1350</v>
      </c>
      <c r="D4" s="13"/>
      <c r="E4" s="13"/>
      <c r="F4" s="2"/>
      <c r="G4" s="2"/>
      <c r="H4" s="5" t="s">
        <v>19</v>
      </c>
      <c r="I4" s="19">
        <v>1.8</v>
      </c>
      <c r="J4" s="19">
        <v>1.04</v>
      </c>
    </row>
    <row r="5" spans="1:10" ht="15.75" x14ac:dyDescent="0.3">
      <c r="A5" s="5" t="s">
        <v>20</v>
      </c>
      <c r="B5" s="18">
        <v>45</v>
      </c>
      <c r="C5" s="18">
        <v>30000</v>
      </c>
      <c r="D5" s="13"/>
      <c r="E5" s="13"/>
      <c r="F5" s="2"/>
      <c r="G5" s="2"/>
      <c r="H5" s="5" t="s">
        <v>20</v>
      </c>
      <c r="I5" s="19">
        <v>1.35</v>
      </c>
      <c r="J5" s="19">
        <v>1.04</v>
      </c>
    </row>
    <row r="6" spans="1:10" x14ac:dyDescent="0.25">
      <c r="A6" s="3"/>
      <c r="B6" s="3"/>
      <c r="C6" s="3"/>
      <c r="D6" s="7"/>
      <c r="E6" s="3"/>
      <c r="G6" s="2"/>
    </row>
    <row r="7" spans="1:10" x14ac:dyDescent="0.25">
      <c r="A7" s="3"/>
      <c r="B7" s="3"/>
      <c r="C7" s="3"/>
      <c r="D7" s="7"/>
      <c r="E7" s="3"/>
    </row>
    <row r="8" spans="1:10" ht="28.5" x14ac:dyDescent="0.25">
      <c r="A8" s="3"/>
      <c r="B8" s="5" t="s">
        <v>10</v>
      </c>
      <c r="C8" s="4" t="s">
        <v>15</v>
      </c>
      <c r="D8" s="5" t="s">
        <v>3</v>
      </c>
      <c r="E8" s="3"/>
      <c r="I8" s="4" t="s">
        <v>17</v>
      </c>
    </row>
    <row r="9" spans="1:10" ht="15.75" x14ac:dyDescent="0.3">
      <c r="A9" s="5" t="s">
        <v>2</v>
      </c>
      <c r="B9" s="6">
        <v>78</v>
      </c>
      <c r="C9" s="13"/>
      <c r="D9" s="8">
        <f>B9*C9</f>
        <v>0</v>
      </c>
      <c r="E9" s="3"/>
      <c r="H9" s="5" t="s">
        <v>2</v>
      </c>
      <c r="I9" s="19">
        <v>16.5</v>
      </c>
    </row>
    <row r="10" spans="1:10" x14ac:dyDescent="0.25">
      <c r="A10" s="3"/>
      <c r="B10" s="3"/>
      <c r="C10" s="3"/>
      <c r="D10" s="3"/>
      <c r="E10" s="3"/>
    </row>
    <row r="11" spans="1:10" x14ac:dyDescent="0.25">
      <c r="A11" s="15" t="s">
        <v>23</v>
      </c>
      <c r="B11" s="16"/>
      <c r="C11" s="16"/>
      <c r="D11" s="17"/>
      <c r="E11" s="3"/>
    </row>
    <row r="12" spans="1:10" ht="32.25" customHeight="1" x14ac:dyDescent="0.25">
      <c r="A12" s="5" t="s">
        <v>0</v>
      </c>
      <c r="B12" s="5" t="s">
        <v>1</v>
      </c>
      <c r="C12" s="5" t="s">
        <v>11</v>
      </c>
      <c r="D12" s="5" t="s">
        <v>6</v>
      </c>
      <c r="E12" s="3"/>
    </row>
    <row r="13" spans="1:10" x14ac:dyDescent="0.25">
      <c r="A13" s="4" t="s">
        <v>18</v>
      </c>
      <c r="B13" s="9">
        <f t="shared" ref="B13:C15" si="0">B3*D3</f>
        <v>0</v>
      </c>
      <c r="C13" s="9">
        <f t="shared" si="0"/>
        <v>0</v>
      </c>
      <c r="D13" s="9">
        <f>B13+C13</f>
        <v>0</v>
      </c>
      <c r="E13" s="3"/>
    </row>
    <row r="14" spans="1:10" ht="28.5" x14ac:dyDescent="0.25">
      <c r="A14" s="4" t="s">
        <v>19</v>
      </c>
      <c r="B14" s="9">
        <f t="shared" si="0"/>
        <v>0</v>
      </c>
      <c r="C14" s="9">
        <f t="shared" si="0"/>
        <v>0</v>
      </c>
      <c r="D14" s="9">
        <f t="shared" ref="D14:D15" si="1">B14+C14</f>
        <v>0</v>
      </c>
      <c r="E14" s="3"/>
    </row>
    <row r="15" spans="1:10" x14ac:dyDescent="0.25">
      <c r="A15" s="4" t="s">
        <v>20</v>
      </c>
      <c r="B15" s="9">
        <f t="shared" si="0"/>
        <v>0</v>
      </c>
      <c r="C15" s="9">
        <f t="shared" si="0"/>
        <v>0</v>
      </c>
      <c r="D15" s="9">
        <f t="shared" si="1"/>
        <v>0</v>
      </c>
      <c r="E15" s="3"/>
    </row>
    <row r="16" spans="1:10" x14ac:dyDescent="0.25">
      <c r="A16" s="14" t="s">
        <v>21</v>
      </c>
      <c r="B16" s="9">
        <f>B9*C9</f>
        <v>0</v>
      </c>
      <c r="C16" s="9"/>
      <c r="D16" s="9">
        <f>B16</f>
        <v>0</v>
      </c>
      <c r="E16" s="3"/>
    </row>
    <row r="17" spans="1:7" x14ac:dyDescent="0.25">
      <c r="A17" s="3"/>
      <c r="B17" s="3"/>
      <c r="C17" s="10" t="s">
        <v>12</v>
      </c>
      <c r="D17" s="11">
        <f>D13+D14+D15+D16</f>
        <v>0</v>
      </c>
      <c r="E17" s="12"/>
    </row>
    <row r="18" spans="1:7" x14ac:dyDescent="0.25">
      <c r="A18" s="3"/>
      <c r="B18" s="3"/>
      <c r="C18" s="1" t="s">
        <v>7</v>
      </c>
      <c r="D18" s="8">
        <f>D19-D17</f>
        <v>0</v>
      </c>
    </row>
    <row r="19" spans="1:7" x14ac:dyDescent="0.25">
      <c r="C19" s="10" t="s">
        <v>16</v>
      </c>
      <c r="D19" s="11">
        <f>D17*1.1</f>
        <v>0</v>
      </c>
    </row>
    <row r="20" spans="1:7" x14ac:dyDescent="0.25">
      <c r="F20" s="2"/>
      <c r="G20" s="2"/>
    </row>
    <row r="24" spans="1:7" x14ac:dyDescent="0.25">
      <c r="C24" s="2"/>
    </row>
  </sheetData>
  <sheetProtection algorithmName="SHA-512" hashValue="7pv2llD+2iwJfgLLE3xGmKnIYxI2UOn1/q5FY+V98mw5iAwpBbzxgEPr95fpBVDySOts1vqxKrXCP98MXCEVyg==" saltValue="faBRmG/aNQLQvDl2aS5yXw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FF319-847D-48C5-A6B5-F576108CFA67}">
  <dimension ref="A1:J24"/>
  <sheetViews>
    <sheetView workbookViewId="0">
      <selection activeCell="D3" sqref="D3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22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x14ac:dyDescent="0.3">
      <c r="A3" s="5" t="s">
        <v>18</v>
      </c>
      <c r="B3">
        <v>310</v>
      </c>
      <c r="C3">
        <v>1662</v>
      </c>
      <c r="D3" s="13"/>
      <c r="E3" s="13"/>
      <c r="F3" s="2"/>
      <c r="H3" s="5" t="s">
        <v>18</v>
      </c>
      <c r="I3" s="19">
        <f>18</f>
        <v>18</v>
      </c>
      <c r="J3" s="19"/>
    </row>
    <row r="4" spans="1:10" ht="29.25" x14ac:dyDescent="0.3">
      <c r="A4" s="5" t="s">
        <v>19</v>
      </c>
      <c r="B4">
        <v>102</v>
      </c>
      <c r="C4">
        <v>1605</v>
      </c>
      <c r="D4" s="13"/>
      <c r="E4" s="13"/>
      <c r="F4" s="2"/>
      <c r="G4" s="2"/>
      <c r="H4" s="5" t="s">
        <v>19</v>
      </c>
      <c r="I4" s="19">
        <v>1.8</v>
      </c>
      <c r="J4" s="19">
        <v>1.04</v>
      </c>
    </row>
    <row r="5" spans="1:10" ht="15.75" x14ac:dyDescent="0.3">
      <c r="A5" s="5" t="s">
        <v>20</v>
      </c>
      <c r="B5">
        <v>100</v>
      </c>
      <c r="C5">
        <v>29000</v>
      </c>
      <c r="D5" s="13"/>
      <c r="E5" s="13"/>
      <c r="F5" s="2"/>
      <c r="G5" s="2"/>
      <c r="H5" s="5" t="s">
        <v>20</v>
      </c>
      <c r="I5" s="19">
        <v>1.35</v>
      </c>
      <c r="J5" s="19">
        <v>1.04</v>
      </c>
    </row>
    <row r="6" spans="1:10" x14ac:dyDescent="0.25">
      <c r="A6" s="3"/>
      <c r="B6" s="3"/>
      <c r="C6" s="3"/>
      <c r="D6" s="7"/>
      <c r="E6" s="3"/>
      <c r="G6" s="2"/>
    </row>
    <row r="7" spans="1:10" x14ac:dyDescent="0.25">
      <c r="A7" s="3"/>
      <c r="B7" s="3"/>
      <c r="C7" s="3"/>
      <c r="D7" s="7"/>
      <c r="E7" s="3"/>
    </row>
    <row r="8" spans="1:10" ht="28.5" x14ac:dyDescent="0.25">
      <c r="A8" s="3"/>
      <c r="B8" s="5" t="s">
        <v>10</v>
      </c>
      <c r="C8" s="4" t="s">
        <v>15</v>
      </c>
      <c r="D8" s="5" t="s">
        <v>3</v>
      </c>
      <c r="E8" s="3"/>
      <c r="I8" s="4" t="s">
        <v>17</v>
      </c>
    </row>
    <row r="9" spans="1:10" ht="15.75" x14ac:dyDescent="0.3">
      <c r="A9" s="5" t="s">
        <v>2</v>
      </c>
      <c r="B9" s="6">
        <v>39</v>
      </c>
      <c r="C9" s="13"/>
      <c r="D9" s="8">
        <f>B9*C9</f>
        <v>0</v>
      </c>
      <c r="E9" s="3"/>
      <c r="H9" s="5" t="s">
        <v>2</v>
      </c>
      <c r="I9" s="19">
        <v>16.5</v>
      </c>
    </row>
    <row r="10" spans="1:10" x14ac:dyDescent="0.25">
      <c r="A10" s="3"/>
      <c r="B10" s="3"/>
      <c r="C10" s="3"/>
      <c r="D10" s="3"/>
      <c r="E10" s="3"/>
    </row>
    <row r="11" spans="1:10" x14ac:dyDescent="0.25">
      <c r="A11" s="15" t="s">
        <v>23</v>
      </c>
      <c r="B11" s="16"/>
      <c r="C11" s="16"/>
      <c r="D11" s="17"/>
      <c r="E11" s="3"/>
    </row>
    <row r="12" spans="1:10" ht="32.25" customHeight="1" x14ac:dyDescent="0.25">
      <c r="A12" s="5" t="s">
        <v>0</v>
      </c>
      <c r="B12" s="5" t="s">
        <v>1</v>
      </c>
      <c r="C12" s="5" t="s">
        <v>11</v>
      </c>
      <c r="D12" s="5" t="s">
        <v>6</v>
      </c>
      <c r="E12" s="3"/>
    </row>
    <row r="13" spans="1:10" x14ac:dyDescent="0.25">
      <c r="A13" s="4" t="s">
        <v>18</v>
      </c>
      <c r="B13" s="9">
        <f t="shared" ref="B13:C15" si="0">B3*D3</f>
        <v>0</v>
      </c>
      <c r="C13" s="9">
        <f t="shared" si="0"/>
        <v>0</v>
      </c>
      <c r="D13" s="9">
        <f>B13+C13</f>
        <v>0</v>
      </c>
      <c r="E13" s="3"/>
    </row>
    <row r="14" spans="1:10" ht="28.5" x14ac:dyDescent="0.25">
      <c r="A14" s="4" t="s">
        <v>19</v>
      </c>
      <c r="B14" s="9">
        <f t="shared" si="0"/>
        <v>0</v>
      </c>
      <c r="C14" s="9">
        <f t="shared" si="0"/>
        <v>0</v>
      </c>
      <c r="D14" s="9">
        <f t="shared" ref="D14:D15" si="1">B14+C14</f>
        <v>0</v>
      </c>
      <c r="E14" s="3"/>
    </row>
    <row r="15" spans="1:10" x14ac:dyDescent="0.25">
      <c r="A15" s="4" t="s">
        <v>20</v>
      </c>
      <c r="B15" s="9">
        <f t="shared" si="0"/>
        <v>0</v>
      </c>
      <c r="C15" s="9">
        <f t="shared" si="0"/>
        <v>0</v>
      </c>
      <c r="D15" s="9">
        <f t="shared" si="1"/>
        <v>0</v>
      </c>
      <c r="E15" s="3"/>
    </row>
    <row r="16" spans="1:10" x14ac:dyDescent="0.25">
      <c r="A16" s="14" t="s">
        <v>21</v>
      </c>
      <c r="B16" s="9">
        <f>B9*C9</f>
        <v>0</v>
      </c>
      <c r="C16" s="9"/>
      <c r="D16" s="9">
        <f>B16</f>
        <v>0</v>
      </c>
      <c r="E16" s="3"/>
    </row>
    <row r="17" spans="1:7" x14ac:dyDescent="0.25">
      <c r="A17" s="3"/>
      <c r="B17" s="3"/>
      <c r="C17" s="10" t="s">
        <v>12</v>
      </c>
      <c r="D17" s="11">
        <f>D13+D14+D15+D16</f>
        <v>0</v>
      </c>
      <c r="E17" s="12"/>
    </row>
    <row r="18" spans="1:7" x14ac:dyDescent="0.25">
      <c r="A18" s="3"/>
      <c r="B18" s="3"/>
      <c r="C18" s="1" t="s">
        <v>7</v>
      </c>
      <c r="D18" s="8">
        <f>D19-D17</f>
        <v>0</v>
      </c>
    </row>
    <row r="19" spans="1:7" x14ac:dyDescent="0.25">
      <c r="C19" s="10" t="s">
        <v>16</v>
      </c>
      <c r="D19" s="11">
        <f>D17*1.1</f>
        <v>0</v>
      </c>
    </row>
    <row r="20" spans="1:7" x14ac:dyDescent="0.25">
      <c r="F20" s="2"/>
      <c r="G20" s="2"/>
    </row>
    <row r="24" spans="1:7" x14ac:dyDescent="0.25">
      <c r="C24" s="2"/>
    </row>
  </sheetData>
  <sheetProtection algorithmName="SHA-512" hashValue="zXv/8uZg40Im6U5Ecb+nezSCFh3ld+2lAa8vIXDVro6nPdusmxmngfe7bkHGZ985zJqTq8mL+ChOCg4Zmdyk9w==" saltValue="2of3jDt9fSIiUS8LKJ8gKw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1C289-2043-44E1-85E6-C887A324F6F7}">
  <dimension ref="A1:J24"/>
  <sheetViews>
    <sheetView workbookViewId="0">
      <selection activeCell="D4" sqref="D4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22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x14ac:dyDescent="0.3">
      <c r="A3" s="5" t="s">
        <v>18</v>
      </c>
      <c r="B3" s="18">
        <v>11</v>
      </c>
      <c r="C3" s="18">
        <v>88</v>
      </c>
      <c r="D3" s="13"/>
      <c r="E3" s="13"/>
      <c r="F3" s="2"/>
      <c r="H3" s="5" t="s">
        <v>18</v>
      </c>
      <c r="I3" s="19">
        <f>18</f>
        <v>18</v>
      </c>
      <c r="J3" s="19"/>
    </row>
    <row r="4" spans="1:10" ht="29.25" x14ac:dyDescent="0.3">
      <c r="A4" s="5" t="s">
        <v>19</v>
      </c>
      <c r="B4" s="18">
        <v>11</v>
      </c>
      <c r="C4" s="18">
        <f>11*30</f>
        <v>330</v>
      </c>
      <c r="D4" s="13"/>
      <c r="E4" s="13"/>
      <c r="F4" s="2"/>
      <c r="G4" s="2"/>
      <c r="H4" s="5" t="s">
        <v>19</v>
      </c>
      <c r="I4" s="19">
        <v>1.8</v>
      </c>
      <c r="J4" s="19">
        <v>1.04</v>
      </c>
    </row>
    <row r="5" spans="1:10" ht="15.75" x14ac:dyDescent="0.3">
      <c r="A5" s="5" t="s">
        <v>20</v>
      </c>
      <c r="B5" s="18">
        <v>11</v>
      </c>
      <c r="C5" s="18">
        <v>4020</v>
      </c>
      <c r="D5" s="13"/>
      <c r="E5" s="13"/>
      <c r="F5" s="2"/>
      <c r="G5" s="2"/>
      <c r="H5" s="5" t="s">
        <v>20</v>
      </c>
      <c r="I5" s="19">
        <v>1.35</v>
      </c>
      <c r="J5" s="19">
        <v>1.04</v>
      </c>
    </row>
    <row r="6" spans="1:10" x14ac:dyDescent="0.25">
      <c r="A6" s="3"/>
      <c r="B6" s="3"/>
      <c r="C6" s="3"/>
      <c r="D6" s="7"/>
      <c r="E6" s="3"/>
      <c r="G6" s="2"/>
    </row>
    <row r="7" spans="1:10" x14ac:dyDescent="0.25">
      <c r="A7" s="3"/>
      <c r="B7" s="3"/>
      <c r="C7" s="3"/>
      <c r="D7" s="7"/>
      <c r="E7" s="3"/>
    </row>
    <row r="8" spans="1:10" ht="28.5" x14ac:dyDescent="0.25">
      <c r="A8" s="3"/>
      <c r="B8" s="5" t="s">
        <v>10</v>
      </c>
      <c r="C8" s="4" t="s">
        <v>15</v>
      </c>
      <c r="D8" s="5" t="s">
        <v>3</v>
      </c>
      <c r="E8" s="3"/>
      <c r="I8" s="4" t="s">
        <v>17</v>
      </c>
    </row>
    <row r="9" spans="1:10" ht="15.75" x14ac:dyDescent="0.3">
      <c r="A9" s="5" t="s">
        <v>2</v>
      </c>
      <c r="B9" s="6">
        <v>78</v>
      </c>
      <c r="C9" s="13"/>
      <c r="D9" s="8">
        <f>B9*C9</f>
        <v>0</v>
      </c>
      <c r="E9" s="3"/>
      <c r="H9" s="5" t="s">
        <v>2</v>
      </c>
      <c r="I9" s="19">
        <v>16.5</v>
      </c>
    </row>
    <row r="10" spans="1:10" x14ac:dyDescent="0.25">
      <c r="A10" s="3"/>
      <c r="B10" s="3"/>
      <c r="C10" s="3"/>
      <c r="D10" s="3"/>
      <c r="E10" s="3"/>
    </row>
    <row r="11" spans="1:10" x14ac:dyDescent="0.25">
      <c r="A11" s="15" t="s">
        <v>23</v>
      </c>
      <c r="B11" s="16"/>
      <c r="C11" s="16"/>
      <c r="D11" s="17"/>
      <c r="E11" s="3"/>
    </row>
    <row r="12" spans="1:10" ht="32.25" customHeight="1" x14ac:dyDescent="0.25">
      <c r="A12" s="5" t="s">
        <v>0</v>
      </c>
      <c r="B12" s="5" t="s">
        <v>1</v>
      </c>
      <c r="C12" s="5" t="s">
        <v>11</v>
      </c>
      <c r="D12" s="5" t="s">
        <v>6</v>
      </c>
      <c r="E12" s="3"/>
    </row>
    <row r="13" spans="1:10" x14ac:dyDescent="0.25">
      <c r="A13" s="4" t="s">
        <v>18</v>
      </c>
      <c r="B13" s="9">
        <f t="shared" ref="B13:C15" si="0">B3*D3</f>
        <v>0</v>
      </c>
      <c r="C13" s="9">
        <f t="shared" si="0"/>
        <v>0</v>
      </c>
      <c r="D13" s="9">
        <f>B13+C13</f>
        <v>0</v>
      </c>
      <c r="E13" s="3"/>
    </row>
    <row r="14" spans="1:10" ht="28.5" x14ac:dyDescent="0.25">
      <c r="A14" s="4" t="s">
        <v>19</v>
      </c>
      <c r="B14" s="9">
        <f t="shared" si="0"/>
        <v>0</v>
      </c>
      <c r="C14" s="9">
        <f t="shared" si="0"/>
        <v>0</v>
      </c>
      <c r="D14" s="9">
        <f t="shared" ref="D14:D15" si="1">B14+C14</f>
        <v>0</v>
      </c>
      <c r="E14" s="3"/>
    </row>
    <row r="15" spans="1:10" x14ac:dyDescent="0.25">
      <c r="A15" s="4" t="s">
        <v>20</v>
      </c>
      <c r="B15" s="9">
        <f t="shared" si="0"/>
        <v>0</v>
      </c>
      <c r="C15" s="9">
        <f t="shared" si="0"/>
        <v>0</v>
      </c>
      <c r="D15" s="9">
        <f t="shared" si="1"/>
        <v>0</v>
      </c>
      <c r="E15" s="3"/>
    </row>
    <row r="16" spans="1:10" x14ac:dyDescent="0.25">
      <c r="A16" s="14" t="s">
        <v>21</v>
      </c>
      <c r="B16" s="9">
        <f>B9*C9</f>
        <v>0</v>
      </c>
      <c r="C16" s="9"/>
      <c r="D16" s="9">
        <f>B16</f>
        <v>0</v>
      </c>
      <c r="E16" s="3"/>
    </row>
    <row r="17" spans="1:7" x14ac:dyDescent="0.25">
      <c r="A17" s="3"/>
      <c r="B17" s="3"/>
      <c r="C17" s="10" t="s">
        <v>12</v>
      </c>
      <c r="D17" s="11">
        <f>D13+D14+D15+D16</f>
        <v>0</v>
      </c>
      <c r="E17" s="12"/>
    </row>
    <row r="18" spans="1:7" x14ac:dyDescent="0.25">
      <c r="A18" s="3"/>
      <c r="B18" s="3"/>
      <c r="C18" s="1" t="s">
        <v>7</v>
      </c>
      <c r="D18" s="8">
        <f>D19-D17</f>
        <v>0</v>
      </c>
    </row>
    <row r="19" spans="1:7" x14ac:dyDescent="0.25">
      <c r="C19" s="10" t="s">
        <v>16</v>
      </c>
      <c r="D19" s="11">
        <f>D17*1.1</f>
        <v>0</v>
      </c>
    </row>
    <row r="20" spans="1:7" x14ac:dyDescent="0.25">
      <c r="F20" s="2"/>
      <c r="G20" s="2"/>
    </row>
    <row r="24" spans="1:7" x14ac:dyDescent="0.25">
      <c r="C24" s="2"/>
    </row>
  </sheetData>
  <sheetProtection algorithmName="SHA-512" hashValue="1j9BNOeJF/oB2z1DkjH6Oz4CLx9Wm7tfulbyD1dVhhS+7GCB13UcU6bnhFdeHse5yu3f1UxcUFGy9BmywOZdBg==" saltValue="4nPJqQ2bZU5qxboqafcFlg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7F0B1-3493-4EEB-9997-6174F3A7702E}">
  <dimension ref="A1:J24"/>
  <sheetViews>
    <sheetView workbookViewId="0">
      <selection activeCell="D4" sqref="D4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22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x14ac:dyDescent="0.3">
      <c r="A3" s="5" t="s">
        <v>18</v>
      </c>
      <c r="B3" s="18">
        <v>238</v>
      </c>
      <c r="C3" s="18">
        <v>1904</v>
      </c>
      <c r="D3" s="13"/>
      <c r="E3" s="13"/>
      <c r="F3" s="2"/>
      <c r="H3" s="5" t="s">
        <v>18</v>
      </c>
      <c r="I3" s="19">
        <f>18</f>
        <v>18</v>
      </c>
      <c r="J3" s="19"/>
    </row>
    <row r="4" spans="1:10" ht="29.25" x14ac:dyDescent="0.3">
      <c r="A4" s="5" t="s">
        <v>19</v>
      </c>
      <c r="B4" s="18">
        <v>233</v>
      </c>
      <c r="C4" s="18">
        <v>4490</v>
      </c>
      <c r="D4" s="13"/>
      <c r="E4" s="13"/>
      <c r="F4" s="2"/>
      <c r="G4" s="2"/>
      <c r="H4" s="5" t="s">
        <v>19</v>
      </c>
      <c r="I4" s="19">
        <v>1.8</v>
      </c>
      <c r="J4" s="19">
        <v>1.04</v>
      </c>
    </row>
    <row r="5" spans="1:10" ht="15.75" x14ac:dyDescent="0.3">
      <c r="A5" s="5" t="s">
        <v>20</v>
      </c>
      <c r="B5" s="18">
        <v>153</v>
      </c>
      <c r="C5" s="18">
        <v>22000</v>
      </c>
      <c r="D5" s="13"/>
      <c r="E5" s="13"/>
      <c r="F5" s="2"/>
      <c r="G5" s="2"/>
      <c r="H5" s="5" t="s">
        <v>20</v>
      </c>
      <c r="I5" s="19">
        <v>1.35</v>
      </c>
      <c r="J5" s="19">
        <v>1.04</v>
      </c>
    </row>
    <row r="6" spans="1:10" x14ac:dyDescent="0.25">
      <c r="A6" s="3"/>
      <c r="B6" s="3"/>
      <c r="C6" s="3"/>
      <c r="D6" s="7"/>
      <c r="E6" s="3"/>
      <c r="G6" s="2"/>
    </row>
    <row r="7" spans="1:10" x14ac:dyDescent="0.25">
      <c r="A7" s="3"/>
      <c r="B7" s="3"/>
      <c r="C7" s="3"/>
      <c r="D7" s="7"/>
      <c r="E7" s="3"/>
    </row>
    <row r="8" spans="1:10" ht="28.5" x14ac:dyDescent="0.25">
      <c r="A8" s="3"/>
      <c r="B8" s="5" t="s">
        <v>10</v>
      </c>
      <c r="C8" s="4" t="s">
        <v>15</v>
      </c>
      <c r="D8" s="5" t="s">
        <v>3</v>
      </c>
      <c r="E8" s="3"/>
      <c r="I8" s="4" t="s">
        <v>17</v>
      </c>
    </row>
    <row r="9" spans="1:10" ht="15.75" x14ac:dyDescent="0.3">
      <c r="A9" s="5" t="s">
        <v>2</v>
      </c>
      <c r="B9" s="6">
        <v>78</v>
      </c>
      <c r="C9" s="13"/>
      <c r="D9" s="8">
        <f>B9*C9</f>
        <v>0</v>
      </c>
      <c r="E9" s="3"/>
      <c r="H9" s="5" t="s">
        <v>2</v>
      </c>
      <c r="I9" s="19">
        <v>16.5</v>
      </c>
    </row>
    <row r="10" spans="1:10" x14ac:dyDescent="0.25">
      <c r="A10" s="3"/>
      <c r="B10" s="3"/>
      <c r="C10" s="3"/>
      <c r="D10" s="3"/>
      <c r="E10" s="3"/>
    </row>
    <row r="11" spans="1:10" x14ac:dyDescent="0.25">
      <c r="A11" s="15" t="s">
        <v>23</v>
      </c>
      <c r="B11" s="16"/>
      <c r="C11" s="16"/>
      <c r="D11" s="17"/>
      <c r="E11" s="3"/>
    </row>
    <row r="12" spans="1:10" ht="32.25" customHeight="1" x14ac:dyDescent="0.25">
      <c r="A12" s="5" t="s">
        <v>0</v>
      </c>
      <c r="B12" s="5" t="s">
        <v>1</v>
      </c>
      <c r="C12" s="5" t="s">
        <v>11</v>
      </c>
      <c r="D12" s="5" t="s">
        <v>6</v>
      </c>
      <c r="E12" s="3"/>
    </row>
    <row r="13" spans="1:10" x14ac:dyDescent="0.25">
      <c r="A13" s="4" t="s">
        <v>18</v>
      </c>
      <c r="B13" s="9">
        <f t="shared" ref="B13:C15" si="0">B3*D3</f>
        <v>0</v>
      </c>
      <c r="C13" s="9">
        <f t="shared" si="0"/>
        <v>0</v>
      </c>
      <c r="D13" s="9">
        <f>B13+C13</f>
        <v>0</v>
      </c>
      <c r="E13" s="3"/>
    </row>
    <row r="14" spans="1:10" ht="28.5" x14ac:dyDescent="0.25">
      <c r="A14" s="4" t="s">
        <v>19</v>
      </c>
      <c r="B14" s="9">
        <f t="shared" si="0"/>
        <v>0</v>
      </c>
      <c r="C14" s="9">
        <f t="shared" si="0"/>
        <v>0</v>
      </c>
      <c r="D14" s="9">
        <f t="shared" ref="D14:D15" si="1">B14+C14</f>
        <v>0</v>
      </c>
      <c r="E14" s="3"/>
    </row>
    <row r="15" spans="1:10" x14ac:dyDescent="0.25">
      <c r="A15" s="4" t="s">
        <v>20</v>
      </c>
      <c r="B15" s="9">
        <f t="shared" si="0"/>
        <v>0</v>
      </c>
      <c r="C15" s="9">
        <f t="shared" si="0"/>
        <v>0</v>
      </c>
      <c r="D15" s="9">
        <f t="shared" si="1"/>
        <v>0</v>
      </c>
      <c r="E15" s="3"/>
    </row>
    <row r="16" spans="1:10" x14ac:dyDescent="0.25">
      <c r="A16" s="14" t="s">
        <v>21</v>
      </c>
      <c r="B16" s="9">
        <f>B9*C9</f>
        <v>0</v>
      </c>
      <c r="C16" s="9"/>
      <c r="D16" s="9">
        <f>B16</f>
        <v>0</v>
      </c>
      <c r="E16" s="3"/>
    </row>
    <row r="17" spans="1:7" x14ac:dyDescent="0.25">
      <c r="A17" s="3"/>
      <c r="B17" s="3"/>
      <c r="C17" s="10" t="s">
        <v>12</v>
      </c>
      <c r="D17" s="11">
        <f>D13+D14+D15+D16</f>
        <v>0</v>
      </c>
      <c r="E17" s="12"/>
    </row>
    <row r="18" spans="1:7" x14ac:dyDescent="0.25">
      <c r="A18" s="3"/>
      <c r="B18" s="3"/>
      <c r="C18" s="1" t="s">
        <v>7</v>
      </c>
      <c r="D18" s="8">
        <f>D19-D17</f>
        <v>0</v>
      </c>
    </row>
    <row r="19" spans="1:7" x14ac:dyDescent="0.25">
      <c r="C19" s="10" t="s">
        <v>16</v>
      </c>
      <c r="D19" s="11">
        <f>D17*1.1</f>
        <v>0</v>
      </c>
    </row>
    <row r="20" spans="1:7" x14ac:dyDescent="0.25">
      <c r="F20" s="2"/>
      <c r="G20" s="2"/>
    </row>
    <row r="24" spans="1:7" x14ac:dyDescent="0.25">
      <c r="C24" s="2"/>
    </row>
  </sheetData>
  <sheetProtection algorithmName="SHA-512" hashValue="XjYohKZuOAUNZDVHDOBsAOVeQfj4JzyFdXKx71V/1BM3fHBdJsBfuiTdL0NDDswC47A/a4zC8dbvTqY7v7x/6Q==" saltValue="YPYEEaEjJc28wNkCWynGuw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1FB28-EF7C-41FD-94B3-BC1A2209AABB}">
  <dimension ref="A1:J24"/>
  <sheetViews>
    <sheetView workbookViewId="0">
      <selection activeCell="D4" sqref="D4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22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x14ac:dyDescent="0.3">
      <c r="A3" s="5" t="s">
        <v>18</v>
      </c>
      <c r="B3" s="18">
        <v>238</v>
      </c>
      <c r="C3" s="18">
        <v>1904</v>
      </c>
      <c r="D3" s="13"/>
      <c r="E3" s="13"/>
      <c r="F3" s="2"/>
      <c r="H3" s="5" t="s">
        <v>18</v>
      </c>
      <c r="I3" s="19">
        <f>18</f>
        <v>18</v>
      </c>
      <c r="J3" s="19"/>
    </row>
    <row r="4" spans="1:10" ht="29.25" x14ac:dyDescent="0.3">
      <c r="A4" s="5" t="s">
        <v>19</v>
      </c>
      <c r="B4" s="18">
        <v>233</v>
      </c>
      <c r="C4" s="18">
        <v>4490</v>
      </c>
      <c r="D4" s="13"/>
      <c r="E4" s="13"/>
      <c r="F4" s="2"/>
      <c r="G4" s="2"/>
      <c r="H4" s="5" t="s">
        <v>19</v>
      </c>
      <c r="I4" s="19">
        <v>1.8</v>
      </c>
      <c r="J4" s="19">
        <v>1.04</v>
      </c>
    </row>
    <row r="5" spans="1:10" ht="15.75" x14ac:dyDescent="0.3">
      <c r="A5" s="5" t="s">
        <v>20</v>
      </c>
      <c r="B5" s="18">
        <v>153</v>
      </c>
      <c r="C5" s="18">
        <v>22000</v>
      </c>
      <c r="D5" s="13"/>
      <c r="E5" s="13"/>
      <c r="F5" s="2"/>
      <c r="G5" s="2"/>
      <c r="H5" s="5" t="s">
        <v>20</v>
      </c>
      <c r="I5" s="19">
        <v>1.35</v>
      </c>
      <c r="J5" s="19">
        <v>1.04</v>
      </c>
    </row>
    <row r="6" spans="1:10" x14ac:dyDescent="0.25">
      <c r="A6" s="3"/>
      <c r="B6" s="3"/>
      <c r="C6" s="3"/>
      <c r="D6" s="7"/>
      <c r="E6" s="3"/>
      <c r="G6" s="2"/>
    </row>
    <row r="7" spans="1:10" x14ac:dyDescent="0.25">
      <c r="A7" s="3"/>
      <c r="B7" s="3"/>
      <c r="C7" s="3"/>
      <c r="D7" s="7"/>
      <c r="E7" s="3"/>
    </row>
    <row r="8" spans="1:10" ht="28.5" x14ac:dyDescent="0.25">
      <c r="A8" s="3"/>
      <c r="B8" s="5" t="s">
        <v>10</v>
      </c>
      <c r="C8" s="4" t="s">
        <v>15</v>
      </c>
      <c r="D8" s="5" t="s">
        <v>3</v>
      </c>
      <c r="E8" s="3"/>
      <c r="I8" s="4" t="s">
        <v>17</v>
      </c>
    </row>
    <row r="9" spans="1:10" ht="15.75" x14ac:dyDescent="0.3">
      <c r="A9" s="5" t="s">
        <v>2</v>
      </c>
      <c r="B9" s="6">
        <v>78</v>
      </c>
      <c r="C9" s="13"/>
      <c r="D9" s="8">
        <f>B9*C9</f>
        <v>0</v>
      </c>
      <c r="E9" s="3"/>
      <c r="H9" s="5" t="s">
        <v>2</v>
      </c>
      <c r="I9" s="19">
        <v>16.5</v>
      </c>
    </row>
    <row r="10" spans="1:10" x14ac:dyDescent="0.25">
      <c r="A10" s="3"/>
      <c r="B10" s="3"/>
      <c r="C10" s="3"/>
      <c r="D10" s="3"/>
      <c r="E10" s="3"/>
    </row>
    <row r="11" spans="1:10" x14ac:dyDescent="0.25">
      <c r="A11" s="15" t="s">
        <v>23</v>
      </c>
      <c r="B11" s="16"/>
      <c r="C11" s="16"/>
      <c r="D11" s="17"/>
      <c r="E11" s="3"/>
    </row>
    <row r="12" spans="1:10" ht="32.25" customHeight="1" x14ac:dyDescent="0.25">
      <c r="A12" s="5" t="s">
        <v>0</v>
      </c>
      <c r="B12" s="5" t="s">
        <v>1</v>
      </c>
      <c r="C12" s="5" t="s">
        <v>11</v>
      </c>
      <c r="D12" s="5" t="s">
        <v>6</v>
      </c>
      <c r="E12" s="3"/>
    </row>
    <row r="13" spans="1:10" x14ac:dyDescent="0.25">
      <c r="A13" s="4" t="s">
        <v>18</v>
      </c>
      <c r="B13" s="9">
        <f t="shared" ref="B13:C15" si="0">B3*D3</f>
        <v>0</v>
      </c>
      <c r="C13" s="9">
        <f t="shared" si="0"/>
        <v>0</v>
      </c>
      <c r="D13" s="9">
        <f>B13+C13</f>
        <v>0</v>
      </c>
      <c r="E13" s="3"/>
    </row>
    <row r="14" spans="1:10" ht="28.5" x14ac:dyDescent="0.25">
      <c r="A14" s="4" t="s">
        <v>19</v>
      </c>
      <c r="B14" s="9">
        <f t="shared" si="0"/>
        <v>0</v>
      </c>
      <c r="C14" s="9">
        <f t="shared" si="0"/>
        <v>0</v>
      </c>
      <c r="D14" s="9">
        <f t="shared" ref="D14:D15" si="1">B14+C14</f>
        <v>0</v>
      </c>
      <c r="E14" s="3"/>
    </row>
    <row r="15" spans="1:10" x14ac:dyDescent="0.25">
      <c r="A15" s="4" t="s">
        <v>20</v>
      </c>
      <c r="B15" s="9">
        <f t="shared" si="0"/>
        <v>0</v>
      </c>
      <c r="C15" s="9">
        <f t="shared" si="0"/>
        <v>0</v>
      </c>
      <c r="D15" s="9">
        <f t="shared" si="1"/>
        <v>0</v>
      </c>
      <c r="E15" s="3"/>
    </row>
    <row r="16" spans="1:10" x14ac:dyDescent="0.25">
      <c r="A16" s="14" t="s">
        <v>21</v>
      </c>
      <c r="B16" s="9">
        <f>B9*C9</f>
        <v>0</v>
      </c>
      <c r="C16" s="9"/>
      <c r="D16" s="9">
        <f>B16</f>
        <v>0</v>
      </c>
      <c r="E16" s="3"/>
    </row>
    <row r="17" spans="1:7" x14ac:dyDescent="0.25">
      <c r="A17" s="3"/>
      <c r="B17" s="3"/>
      <c r="C17" s="10" t="s">
        <v>12</v>
      </c>
      <c r="D17" s="11">
        <f>D13+D14+D15+D16</f>
        <v>0</v>
      </c>
      <c r="E17" s="12"/>
    </row>
    <row r="18" spans="1:7" x14ac:dyDescent="0.25">
      <c r="A18" s="3"/>
      <c r="B18" s="3"/>
      <c r="C18" s="1" t="s">
        <v>7</v>
      </c>
      <c r="D18" s="8">
        <f>D19-D17</f>
        <v>0</v>
      </c>
    </row>
    <row r="19" spans="1:7" x14ac:dyDescent="0.25">
      <c r="C19" s="10" t="s">
        <v>16</v>
      </c>
      <c r="D19" s="11">
        <f>D17*1.1</f>
        <v>0</v>
      </c>
    </row>
    <row r="20" spans="1:7" x14ac:dyDescent="0.25">
      <c r="F20" s="2"/>
      <c r="G20" s="2"/>
    </row>
    <row r="24" spans="1:7" x14ac:dyDescent="0.25">
      <c r="C24" s="2"/>
    </row>
  </sheetData>
  <sheetProtection algorithmName="SHA-512" hashValue="TAKtToYg+Sz3aPlcWZHwfBFUjC/2Ig6eyAfcHo5wWOau0yGOpPz14JhMnLhuXT7iNPEPiWrqH7ZPfdpse4/Jnw==" saltValue="omlaYgNg7hC8ei7N4xw33Q==" spinCount="100000" sheet="1" objects="1" scenarios="1" selectLockedCells="1"/>
  <mergeCells count="1">
    <mergeCell ref="A11:D1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3225F-2590-4F8E-8478-135BEDAD65D6}">
  <dimension ref="A1:J24"/>
  <sheetViews>
    <sheetView workbookViewId="0">
      <selection activeCell="I3" sqref="I3:J9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22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x14ac:dyDescent="0.3">
      <c r="A3" s="5" t="s">
        <v>18</v>
      </c>
      <c r="B3" s="18">
        <v>238</v>
      </c>
      <c r="C3" s="18">
        <v>1904</v>
      </c>
      <c r="D3" s="13"/>
      <c r="E3" s="13"/>
      <c r="F3" s="2"/>
      <c r="H3" s="5" t="s">
        <v>18</v>
      </c>
      <c r="I3" s="19">
        <f>18</f>
        <v>18</v>
      </c>
      <c r="J3" s="19"/>
    </row>
    <row r="4" spans="1:10" ht="29.25" x14ac:dyDescent="0.3">
      <c r="A4" s="5" t="s">
        <v>19</v>
      </c>
      <c r="B4" s="18">
        <v>233</v>
      </c>
      <c r="C4" s="18">
        <v>4490</v>
      </c>
      <c r="D4" s="13"/>
      <c r="E4" s="13"/>
      <c r="F4" s="2"/>
      <c r="G4" s="2"/>
      <c r="H4" s="5" t="s">
        <v>19</v>
      </c>
      <c r="I4" s="19">
        <v>1.8</v>
      </c>
      <c r="J4" s="19">
        <v>1.04</v>
      </c>
    </row>
    <row r="5" spans="1:10" ht="15.75" x14ac:dyDescent="0.3">
      <c r="A5" s="5" t="s">
        <v>20</v>
      </c>
      <c r="B5" s="18">
        <v>153</v>
      </c>
      <c r="C5" s="18">
        <v>22000</v>
      </c>
      <c r="D5" s="13"/>
      <c r="E5" s="13"/>
      <c r="F5" s="2"/>
      <c r="G5" s="2"/>
      <c r="H5" s="5" t="s">
        <v>20</v>
      </c>
      <c r="I5" s="19">
        <v>1.35</v>
      </c>
      <c r="J5" s="19">
        <v>1.04</v>
      </c>
    </row>
    <row r="6" spans="1:10" x14ac:dyDescent="0.25">
      <c r="A6" s="3"/>
      <c r="B6" s="3"/>
      <c r="C6" s="3"/>
      <c r="D6" s="7"/>
      <c r="E6" s="3"/>
      <c r="G6" s="2"/>
    </row>
    <row r="7" spans="1:10" x14ac:dyDescent="0.25">
      <c r="A7" s="3"/>
      <c r="B7" s="3"/>
      <c r="C7" s="3"/>
      <c r="D7" s="7"/>
      <c r="E7" s="3"/>
    </row>
    <row r="8" spans="1:10" ht="28.5" x14ac:dyDescent="0.25">
      <c r="A8" s="3"/>
      <c r="B8" s="5" t="s">
        <v>10</v>
      </c>
      <c r="C8" s="4" t="s">
        <v>15</v>
      </c>
      <c r="D8" s="5" t="s">
        <v>3</v>
      </c>
      <c r="E8" s="3"/>
      <c r="I8" s="4" t="s">
        <v>17</v>
      </c>
    </row>
    <row r="9" spans="1:10" ht="15.75" x14ac:dyDescent="0.3">
      <c r="A9" s="5" t="s">
        <v>2</v>
      </c>
      <c r="B9" s="6">
        <v>78</v>
      </c>
      <c r="C9" s="13"/>
      <c r="D9" s="8">
        <f>B9*C9</f>
        <v>0</v>
      </c>
      <c r="E9" s="3"/>
      <c r="H9" s="5" t="s">
        <v>2</v>
      </c>
      <c r="I9" s="19">
        <v>16.5</v>
      </c>
    </row>
    <row r="10" spans="1:10" x14ac:dyDescent="0.25">
      <c r="A10" s="3"/>
      <c r="B10" s="3"/>
      <c r="C10" s="3"/>
      <c r="D10" s="3"/>
      <c r="E10" s="3"/>
    </row>
    <row r="11" spans="1:10" x14ac:dyDescent="0.25">
      <c r="A11" s="15" t="s">
        <v>23</v>
      </c>
      <c r="B11" s="16"/>
      <c r="C11" s="16"/>
      <c r="D11" s="17"/>
      <c r="E11" s="3"/>
    </row>
    <row r="12" spans="1:10" ht="32.25" customHeight="1" x14ac:dyDescent="0.25">
      <c r="A12" s="5" t="s">
        <v>0</v>
      </c>
      <c r="B12" s="5" t="s">
        <v>1</v>
      </c>
      <c r="C12" s="5" t="s">
        <v>11</v>
      </c>
      <c r="D12" s="5" t="s">
        <v>6</v>
      </c>
      <c r="E12" s="3"/>
    </row>
    <row r="13" spans="1:10" x14ac:dyDescent="0.25">
      <c r="A13" s="4" t="s">
        <v>18</v>
      </c>
      <c r="B13" s="9">
        <f t="shared" ref="B13:C15" si="0">B3*D3</f>
        <v>0</v>
      </c>
      <c r="C13" s="9">
        <f t="shared" si="0"/>
        <v>0</v>
      </c>
      <c r="D13" s="9">
        <f>B13+C13</f>
        <v>0</v>
      </c>
      <c r="E13" s="3"/>
    </row>
    <row r="14" spans="1:10" ht="28.5" x14ac:dyDescent="0.25">
      <c r="A14" s="4" t="s">
        <v>19</v>
      </c>
      <c r="B14" s="9">
        <f t="shared" si="0"/>
        <v>0</v>
      </c>
      <c r="C14" s="9">
        <f t="shared" si="0"/>
        <v>0</v>
      </c>
      <c r="D14" s="9">
        <f t="shared" ref="D14:D15" si="1">B14+C14</f>
        <v>0</v>
      </c>
      <c r="E14" s="3"/>
    </row>
    <row r="15" spans="1:10" x14ac:dyDescent="0.25">
      <c r="A15" s="4" t="s">
        <v>20</v>
      </c>
      <c r="B15" s="9">
        <f t="shared" si="0"/>
        <v>0</v>
      </c>
      <c r="C15" s="9">
        <f t="shared" si="0"/>
        <v>0</v>
      </c>
      <c r="D15" s="9">
        <f t="shared" si="1"/>
        <v>0</v>
      </c>
      <c r="E15" s="3"/>
    </row>
    <row r="16" spans="1:10" x14ac:dyDescent="0.25">
      <c r="A16" s="14" t="s">
        <v>21</v>
      </c>
      <c r="B16" s="9">
        <f>B9*C9</f>
        <v>0</v>
      </c>
      <c r="C16" s="9"/>
      <c r="D16" s="9">
        <f>B16</f>
        <v>0</v>
      </c>
      <c r="E16" s="3"/>
    </row>
    <row r="17" spans="1:7" x14ac:dyDescent="0.25">
      <c r="A17" s="3"/>
      <c r="B17" s="3"/>
      <c r="C17" s="10" t="s">
        <v>12</v>
      </c>
      <c r="D17" s="11">
        <f>D13+D14+D15+D16</f>
        <v>0</v>
      </c>
      <c r="E17" s="12"/>
    </row>
    <row r="18" spans="1:7" x14ac:dyDescent="0.25">
      <c r="A18" s="3"/>
      <c r="B18" s="3"/>
      <c r="C18" s="1" t="s">
        <v>7</v>
      </c>
      <c r="D18" s="8">
        <f>D19-D17</f>
        <v>0</v>
      </c>
    </row>
    <row r="19" spans="1:7" x14ac:dyDescent="0.25">
      <c r="C19" s="10" t="s">
        <v>16</v>
      </c>
      <c r="D19" s="11">
        <f>D17*1.1</f>
        <v>0</v>
      </c>
    </row>
    <row r="20" spans="1:7" x14ac:dyDescent="0.25">
      <c r="F20" s="2"/>
      <c r="G20" s="2"/>
    </row>
    <row r="24" spans="1:7" x14ac:dyDescent="0.25">
      <c r="C24" s="2"/>
    </row>
  </sheetData>
  <sheetProtection algorithmName="SHA-512" hashValue="NUaeMayOojQ1zy6o3a2BuQEYh9LFiXTu+W/rN4FmBlsvPSgWHOzy7yTDJgkm8jP3XmyU6/YrhuXSLpCl5nqcDA==" saltValue="wCNaqJjw0cLORSmeXJjrog==" spinCount="100000" sheet="1" objects="1" scenarios="1"/>
  <mergeCells count="1">
    <mergeCell ref="A11:D1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A40E59-A218-4243-897C-4A0028DD72C6}">
  <ds:schemaRefs>
    <ds:schemaRef ds:uri="http://purl.org/dc/dcmitype/"/>
    <ds:schemaRef ds:uri="http://purl.org/dc/elements/1.1/"/>
    <ds:schemaRef ds:uri="92d84fca-0ec9-4bd1-bf0f-9cd618bc4a3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69393E-9419-4816-B8F1-CAAEA354D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 AVILA</vt:lpstr>
      <vt:lpstr>LOTE 2 BURGOS</vt:lpstr>
      <vt:lpstr>LOTE 3 LEON</vt:lpstr>
      <vt:lpstr>LOTE 4 MIRANDA</vt:lpstr>
      <vt:lpstr>LOTE 5 PALENCIA</vt:lpstr>
      <vt:lpstr>LOTE 6 SALAMANCA</vt:lpstr>
      <vt:lpstr>LOTE 7 VALLADOLID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2026-10-28T17:07:40Z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78842e4d-2d80-4b42-b227-77a742503855</vt:lpwstr>
  </property>
  <property fmtid="{D5CDD505-2E9C-101B-9397-08002B2CF9AE}" pid="3" name="ContentTypeId">
    <vt:lpwstr>0x010100FADA5FAC3E2E88448683DE4DB4EDEA16</vt:lpwstr>
  </property>
  <property fmtid="{D5CDD505-2E9C-101B-9397-08002B2CF9AE}" pid="4" name="MediaServiceImageTags">
    <vt:lpwstr/>
  </property>
</Properties>
</file>